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_ACTIVITE\0_AC_BC\PROJETS\25-013_MMT\relecture DIVGP\DCE\lot 5 - Levage fixe\"/>
    </mc:Choice>
  </mc:AlternateContent>
  <bookViews>
    <workbookView xWindow="28680" yWindow="-120" windowWidth="29040" windowHeight="15840" activeTab="7"/>
  </bookViews>
  <sheets>
    <sheet name="ENTETE" sheetId="14" r:id="rId1"/>
    <sheet name="DQE" sheetId="4" r:id="rId2"/>
    <sheet name="BPU DGA-TT" sheetId="7" r:id="rId3"/>
    <sheet name="BPU BA 702" sheetId="8" r:id="rId4"/>
    <sheet name="BPU EPMu" sheetId="9" r:id="rId5"/>
    <sheet name="BPU Henrichemont" sheetId="10" r:id="rId6"/>
    <sheet name="BPU EMB" sheetId="11" r:id="rId7"/>
    <sheet name="BPU ROSNAY" sheetId="12" r:id="rId8"/>
    <sheet name="BPU correctif" sheetId="13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3" l="1"/>
  <c r="I8" i="13" s="1"/>
  <c r="B30" i="4" s="1"/>
  <c r="J6" i="13" l="1"/>
  <c r="F24" i="11" l="1"/>
  <c r="G24" i="11"/>
  <c r="H24" i="11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27" i="12"/>
  <c r="G42" i="12"/>
  <c r="G43" i="12"/>
  <c r="G44" i="12"/>
  <c r="G45" i="12"/>
  <c r="F46" i="12"/>
  <c r="F28" i="11" l="1"/>
  <c r="F27" i="11"/>
  <c r="F26" i="11"/>
  <c r="F20" i="11"/>
  <c r="F21" i="11"/>
  <c r="B19" i="4" l="1"/>
  <c r="B17" i="4"/>
  <c r="B15" i="4"/>
  <c r="B13" i="4"/>
  <c r="B29" i="4" l="1"/>
  <c r="I4" i="13"/>
  <c r="I5" i="13"/>
  <c r="I3" i="13"/>
  <c r="B18" i="4"/>
  <c r="B14" i="4"/>
  <c r="D29" i="11"/>
  <c r="B23" i="4" s="1"/>
  <c r="D22" i="11"/>
  <c r="B22" i="4" s="1"/>
  <c r="E16" i="11"/>
  <c r="B21" i="4" s="1"/>
  <c r="H26" i="10"/>
  <c r="H13" i="10"/>
  <c r="H19" i="10"/>
  <c r="H21" i="9"/>
  <c r="H14" i="9"/>
  <c r="H8" i="9"/>
  <c r="H39" i="8"/>
  <c r="B11" i="4" s="1"/>
  <c r="H32" i="8"/>
  <c r="B10" i="4" s="1"/>
  <c r="H26" i="8"/>
  <c r="B9" i="4" s="1"/>
  <c r="H102" i="7"/>
  <c r="B7" i="4" s="1"/>
  <c r="H89" i="7"/>
  <c r="B5" i="4" s="1"/>
  <c r="H95" i="7"/>
  <c r="B6" i="4" s="1"/>
  <c r="D59" i="12" l="1"/>
  <c r="B27" i="4" s="1"/>
  <c r="B34" i="4" s="1"/>
  <c r="D52" i="12"/>
  <c r="B26" i="4" s="1"/>
  <c r="B33" i="4" s="1"/>
  <c r="B25" i="4" l="1"/>
  <c r="B32" i="4" s="1"/>
  <c r="B35" i="4" s="1"/>
  <c r="G58" i="12"/>
  <c r="G57" i="12"/>
  <c r="G56" i="12"/>
  <c r="E55" i="12"/>
  <c r="I24" i="11"/>
  <c r="I25" i="10"/>
  <c r="I24" i="10"/>
  <c r="I23" i="10"/>
  <c r="I22" i="10"/>
  <c r="I20" i="9"/>
  <c r="I19" i="9"/>
  <c r="I18" i="9"/>
  <c r="I17" i="9"/>
  <c r="I38" i="8"/>
  <c r="I37" i="8"/>
  <c r="I36" i="8"/>
  <c r="I35" i="8"/>
  <c r="I98" i="7"/>
  <c r="I99" i="7"/>
  <c r="I100" i="7"/>
  <c r="I101" i="7"/>
  <c r="J5" i="13" l="1"/>
  <c r="J3" i="13"/>
  <c r="J4" i="13"/>
  <c r="G51" i="12"/>
  <c r="G50" i="12"/>
  <c r="I18" i="10"/>
  <c r="I17" i="10"/>
  <c r="I13" i="9"/>
  <c r="I12" i="9"/>
  <c r="I31" i="8"/>
  <c r="I30" i="8"/>
  <c r="I94" i="7"/>
  <c r="I93" i="7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F15" i="11"/>
  <c r="F14" i="11"/>
  <c r="F13" i="11"/>
  <c r="F12" i="11"/>
  <c r="F11" i="11"/>
  <c r="F10" i="11"/>
  <c r="F9" i="11"/>
  <c r="F8" i="11"/>
  <c r="F7" i="11"/>
  <c r="F6" i="11"/>
  <c r="I12" i="10"/>
  <c r="I11" i="10"/>
  <c r="I10" i="10"/>
  <c r="I9" i="10"/>
  <c r="I8" i="10"/>
  <c r="I7" i="10"/>
  <c r="I6" i="10"/>
  <c r="I7" i="9"/>
  <c r="I6" i="9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B36" i="4" l="1"/>
  <c r="B37" i="4" s="1"/>
</calcChain>
</file>

<file path=xl/sharedStrings.xml><?xml version="1.0" encoding="utf-8"?>
<sst xmlns="http://schemas.openxmlformats.org/spreadsheetml/2006/main" count="1222" uniqueCount="515">
  <si>
    <t>N° de Prix</t>
  </si>
  <si>
    <t>Site</t>
  </si>
  <si>
    <t>Zone</t>
  </si>
  <si>
    <t>N° bât.</t>
  </si>
  <si>
    <t>N° équip.</t>
  </si>
  <si>
    <t>Type matériel</t>
  </si>
  <si>
    <t>Unité</t>
  </si>
  <si>
    <t>Prix unitaire (HT)
Annuel</t>
  </si>
  <si>
    <t>DGA TT</t>
  </si>
  <si>
    <t>O-Nord</t>
  </si>
  <si>
    <t>646-PB-01</t>
  </si>
  <si>
    <t>Palan à bras</t>
  </si>
  <si>
    <t>Ensemble</t>
  </si>
  <si>
    <t>STD INF</t>
  </si>
  <si>
    <t>436-PB-01</t>
  </si>
  <si>
    <t>436-PB-02</t>
  </si>
  <si>
    <t>GIVRY</t>
  </si>
  <si>
    <t>700-PB-01</t>
  </si>
  <si>
    <t>424-PB-01</t>
  </si>
  <si>
    <t>424-PB-02</t>
  </si>
  <si>
    <t>872-PB-01</t>
  </si>
  <si>
    <t>424-PB-03</t>
  </si>
  <si>
    <t>TR1</t>
  </si>
  <si>
    <t>Palan à bras sur monorail</t>
  </si>
  <si>
    <t>Enceinte Pyro</t>
  </si>
  <si>
    <t>738-PBM-01</t>
  </si>
  <si>
    <t>741-PBM-01</t>
  </si>
  <si>
    <t>POINT FIXE RECETTE</t>
  </si>
  <si>
    <t>848-PBM-01</t>
  </si>
  <si>
    <t>GD PT FIXE</t>
  </si>
  <si>
    <t>742-PBM-01</t>
  </si>
  <si>
    <t>945-PBM-01</t>
  </si>
  <si>
    <t>LA GARENNE</t>
  </si>
  <si>
    <t>528-PBM-01</t>
  </si>
  <si>
    <t>687-PBM-01</t>
  </si>
  <si>
    <t>789-PBM-01</t>
  </si>
  <si>
    <t>751-PEM-01</t>
  </si>
  <si>
    <t>Palan électrique sur monorail</t>
  </si>
  <si>
    <t>935-PEM-01</t>
  </si>
  <si>
    <t>239-PEM-01</t>
  </si>
  <si>
    <t>872-PEM-01</t>
  </si>
  <si>
    <t>436-PEM-01</t>
  </si>
  <si>
    <t>751-PEM-02</t>
  </si>
  <si>
    <t>913-PEM-01</t>
  </si>
  <si>
    <t>872-PEP-01</t>
  </si>
  <si>
    <t>Palan électrique sur point fixe</t>
  </si>
  <si>
    <t>181-PEP-01</t>
  </si>
  <si>
    <t>240-PEP-01</t>
  </si>
  <si>
    <t>Palan électrique sur portique</t>
  </si>
  <si>
    <t>512-PEP-01</t>
  </si>
  <si>
    <t>Palan électrique sur potence</t>
  </si>
  <si>
    <t>512-PEP-02</t>
  </si>
  <si>
    <t>181-PEP-02</t>
  </si>
  <si>
    <t>943-PEP-01</t>
  </si>
  <si>
    <t>616-PEP-01</t>
  </si>
  <si>
    <t>Enceinte pyro</t>
  </si>
  <si>
    <t>336</t>
  </si>
  <si>
    <t>336-PEP-01</t>
  </si>
  <si>
    <t>798-PEP-01</t>
  </si>
  <si>
    <t>798-PEP-02</t>
  </si>
  <si>
    <t>756-PEP-01</t>
  </si>
  <si>
    <t>372</t>
  </si>
  <si>
    <t>372-PEP-01</t>
  </si>
  <si>
    <t>763-PEP-01</t>
  </si>
  <si>
    <t>Palan électrique sur poutre roulante</t>
  </si>
  <si>
    <t>181-PEP-03</t>
  </si>
  <si>
    <t>181-PEP-04</t>
  </si>
  <si>
    <t>181-PEP-05</t>
  </si>
  <si>
    <t>863</t>
  </si>
  <si>
    <t>863-PEP-01</t>
  </si>
  <si>
    <t>274</t>
  </si>
  <si>
    <t>274-PB-01</t>
  </si>
  <si>
    <t>Palan manuel à levier</t>
  </si>
  <si>
    <t>424-PEV</t>
  </si>
  <si>
    <t>Pont élévateur à câbles pour véhicules</t>
  </si>
  <si>
    <t>646-PR-01</t>
  </si>
  <si>
    <t>Pont roulant</t>
  </si>
  <si>
    <t>646-PR-02</t>
  </si>
  <si>
    <t>245-PR-01</t>
  </si>
  <si>
    <t>436-PR01</t>
  </si>
  <si>
    <t>512-PR-01</t>
  </si>
  <si>
    <t>425-PR-01</t>
  </si>
  <si>
    <t>899-PR-01</t>
  </si>
  <si>
    <t>940-PR-01</t>
  </si>
  <si>
    <t>941-PR-01</t>
  </si>
  <si>
    <t>942-PR-01</t>
  </si>
  <si>
    <t>939-PR-01</t>
  </si>
  <si>
    <t>938-PR-01</t>
  </si>
  <si>
    <t>424-PR-01</t>
  </si>
  <si>
    <t>646-PR-03</t>
  </si>
  <si>
    <t>646-PR-04</t>
  </si>
  <si>
    <t>512-PR-02</t>
  </si>
  <si>
    <t>512-PR-03</t>
  </si>
  <si>
    <t>LEMI</t>
  </si>
  <si>
    <t>173-PR-01</t>
  </si>
  <si>
    <t>437-PR-01</t>
  </si>
  <si>
    <t>951</t>
  </si>
  <si>
    <t>951-PR-01</t>
  </si>
  <si>
    <t>240-PO-01</t>
  </si>
  <si>
    <t>Portique à bras</t>
  </si>
  <si>
    <t>Paul LECLERC</t>
  </si>
  <si>
    <t>334-POM-01</t>
  </si>
  <si>
    <t>Portique mobile</t>
  </si>
  <si>
    <t>LTAC1</t>
  </si>
  <si>
    <t>778-POM-01</t>
  </si>
  <si>
    <t>MONTIFAUT</t>
  </si>
  <si>
    <t>418-POM-01</t>
  </si>
  <si>
    <t>878-PO-01</t>
  </si>
  <si>
    <t>Potence</t>
  </si>
  <si>
    <t>878-PO-02</t>
  </si>
  <si>
    <t>878-PO-03</t>
  </si>
  <si>
    <t>878-PO-04</t>
  </si>
  <si>
    <t>878-PO-05</t>
  </si>
  <si>
    <t>181</t>
  </si>
  <si>
    <t>Table élévatrice</t>
  </si>
  <si>
    <t>BA 702</t>
  </si>
  <si>
    <t>ESRT</t>
  </si>
  <si>
    <t>0174</t>
  </si>
  <si>
    <t>Plate-forme extérieure élévatrice (7000)</t>
  </si>
  <si>
    <t>PC ENTERRE</t>
  </si>
  <si>
    <t>0337</t>
  </si>
  <si>
    <t>Palan sur monorail mû mécaniquement (4100)</t>
  </si>
  <si>
    <t>BATIMENT SIMULATEUR</t>
  </si>
  <si>
    <t>0346</t>
  </si>
  <si>
    <t>Palan roulant à bras (M000)</t>
  </si>
  <si>
    <t>ESME</t>
  </si>
  <si>
    <t>0358</t>
  </si>
  <si>
    <t>Palan sur potence</t>
  </si>
  <si>
    <t>TRAC 2400</t>
  </si>
  <si>
    <t>0359</t>
  </si>
  <si>
    <t>Treuil trappe (6000)</t>
  </si>
  <si>
    <t>STATION DE POMPAGE</t>
  </si>
  <si>
    <t>0361</t>
  </si>
  <si>
    <t>Palan sur monorail (4100)</t>
  </si>
  <si>
    <t>BATIMENT COGA</t>
  </si>
  <si>
    <t>0340</t>
  </si>
  <si>
    <t>Pont roulant  (0200)</t>
  </si>
  <si>
    <t>Pont élévateur de garage (7020)</t>
  </si>
  <si>
    <t>EDCA</t>
  </si>
  <si>
    <t>0307</t>
  </si>
  <si>
    <t>Palan sur monorail</t>
  </si>
  <si>
    <t xml:space="preserve">Pont élévateur </t>
  </si>
  <si>
    <t>Pateforme élévatrice 2 colonnes</t>
  </si>
  <si>
    <t>Nouveau pôle Sol-Air</t>
  </si>
  <si>
    <t>0639</t>
  </si>
  <si>
    <t>ETN</t>
  </si>
  <si>
    <t>679</t>
  </si>
  <si>
    <t>mess unique</t>
  </si>
  <si>
    <t>16</t>
  </si>
  <si>
    <t>table elevatrice</t>
  </si>
  <si>
    <t>SEA</t>
  </si>
  <si>
    <t>160</t>
  </si>
  <si>
    <t>Pateforme élévatrice 4 colonnes</t>
  </si>
  <si>
    <t>EPMu Savigny</t>
  </si>
  <si>
    <t>Zone pyro.</t>
  </si>
  <si>
    <t>0166</t>
  </si>
  <si>
    <t>Rampe chargement mobile</t>
  </si>
  <si>
    <t>0145</t>
  </si>
  <si>
    <t>Palan electrique sur monorail (4100)</t>
  </si>
  <si>
    <t>OB7 n° 3</t>
  </si>
  <si>
    <t>OB7 n° 6</t>
  </si>
  <si>
    <t>Salle groupe</t>
  </si>
  <si>
    <t>Palan</t>
  </si>
  <si>
    <t>Accès matériel</t>
  </si>
  <si>
    <t xml:space="preserve">Palan </t>
  </si>
  <si>
    <t>Plan incliné à câble et chariot</t>
  </si>
  <si>
    <t>Pont roulant bipoutre caisson</t>
  </si>
  <si>
    <t>Pont roulant bipoutre treillis</t>
  </si>
  <si>
    <t>Pont roulant monopoutre</t>
  </si>
  <si>
    <t>Pont roulant bipoutre</t>
  </si>
  <si>
    <t xml:space="preserve">Pont roulant 300/600/6/8/6/8-240 </t>
  </si>
  <si>
    <t>Pont élevateur à 2 colonnes</t>
  </si>
  <si>
    <t>Pont élevateur à 4 colonnes</t>
  </si>
  <si>
    <t>Portique roulant</t>
  </si>
  <si>
    <t>5-001</t>
  </si>
  <si>
    <t>5-002</t>
  </si>
  <si>
    <t>5-003</t>
  </si>
  <si>
    <t>5-004</t>
  </si>
  <si>
    <t>5-005</t>
  </si>
  <si>
    <t>5-006</t>
  </si>
  <si>
    <t>5-007</t>
  </si>
  <si>
    <t>5-008</t>
  </si>
  <si>
    <t>5-009</t>
  </si>
  <si>
    <t>5-010</t>
  </si>
  <si>
    <t>5-011</t>
  </si>
  <si>
    <t>5-014</t>
  </si>
  <si>
    <t>5-015</t>
  </si>
  <si>
    <t>5-016</t>
  </si>
  <si>
    <t>5-018</t>
  </si>
  <si>
    <t>5-019</t>
  </si>
  <si>
    <t>5-020</t>
  </si>
  <si>
    <t>5-021</t>
  </si>
  <si>
    <t>5-022</t>
  </si>
  <si>
    <t>5-023</t>
  </si>
  <si>
    <t>5-024</t>
  </si>
  <si>
    <t>5-025</t>
  </si>
  <si>
    <t>5-026</t>
  </si>
  <si>
    <t>5-027</t>
  </si>
  <si>
    <t>5-028</t>
  </si>
  <si>
    <t>5-030</t>
  </si>
  <si>
    <t>5-031</t>
  </si>
  <si>
    <t>5-032</t>
  </si>
  <si>
    <t>5-033</t>
  </si>
  <si>
    <t>5-034</t>
  </si>
  <si>
    <t>5-035</t>
  </si>
  <si>
    <t>5-036</t>
  </si>
  <si>
    <t>5-037</t>
  </si>
  <si>
    <t>5-038</t>
  </si>
  <si>
    <t>5-039</t>
  </si>
  <si>
    <t>5-040</t>
  </si>
  <si>
    <t>5-041</t>
  </si>
  <si>
    <t>5-042</t>
  </si>
  <si>
    <t>5-043</t>
  </si>
  <si>
    <t>5-044</t>
  </si>
  <si>
    <t>5-045</t>
  </si>
  <si>
    <t>5-046</t>
  </si>
  <si>
    <t>5-047</t>
  </si>
  <si>
    <t>5-048</t>
  </si>
  <si>
    <t>5-049</t>
  </si>
  <si>
    <t>5-050</t>
  </si>
  <si>
    <t>5-051</t>
  </si>
  <si>
    <t>5-052</t>
  </si>
  <si>
    <t>5-053</t>
  </si>
  <si>
    <t>5-057</t>
  </si>
  <si>
    <t>5-058</t>
  </si>
  <si>
    <t>5-059</t>
  </si>
  <si>
    <t>5-060</t>
  </si>
  <si>
    <t>5-061</t>
  </si>
  <si>
    <t>5-062</t>
  </si>
  <si>
    <t>5-063</t>
  </si>
  <si>
    <t>5-064</t>
  </si>
  <si>
    <t>5-065</t>
  </si>
  <si>
    <t>5-066</t>
  </si>
  <si>
    <t>5-067</t>
  </si>
  <si>
    <t>5-068</t>
  </si>
  <si>
    <t>5-069</t>
  </si>
  <si>
    <t>5-071</t>
  </si>
  <si>
    <t>5-072</t>
  </si>
  <si>
    <t>5-073</t>
  </si>
  <si>
    <t>5-074</t>
  </si>
  <si>
    <t>5-075</t>
  </si>
  <si>
    <t>5-076</t>
  </si>
  <si>
    <t>5-077</t>
  </si>
  <si>
    <t>5-078</t>
  </si>
  <si>
    <t>5-079</t>
  </si>
  <si>
    <t>5-080</t>
  </si>
  <si>
    <t>5-081</t>
  </si>
  <si>
    <t>5-082</t>
  </si>
  <si>
    <t>5-083</t>
  </si>
  <si>
    <t>5-084</t>
  </si>
  <si>
    <t>5-085</t>
  </si>
  <si>
    <t>5-086</t>
  </si>
  <si>
    <t>5-087</t>
  </si>
  <si>
    <t>5-100</t>
  </si>
  <si>
    <t>5-101</t>
  </si>
  <si>
    <t>5-102</t>
  </si>
  <si>
    <t>5-103</t>
  </si>
  <si>
    <t>5-104</t>
  </si>
  <si>
    <t>5-105</t>
  </si>
  <si>
    <t>5-106</t>
  </si>
  <si>
    <t>5-107</t>
  </si>
  <si>
    <t>5-108</t>
  </si>
  <si>
    <t>5-109</t>
  </si>
  <si>
    <t>5-110</t>
  </si>
  <si>
    <t>5-111</t>
  </si>
  <si>
    <t>5-112</t>
  </si>
  <si>
    <t>5-113</t>
  </si>
  <si>
    <t>5-114</t>
  </si>
  <si>
    <t>5-115</t>
  </si>
  <si>
    <t>5-116</t>
  </si>
  <si>
    <t>5-117</t>
  </si>
  <si>
    <t>5-118</t>
  </si>
  <si>
    <t>5-119</t>
  </si>
  <si>
    <t>5-120</t>
  </si>
  <si>
    <t>5-121</t>
  </si>
  <si>
    <t>5-122</t>
  </si>
  <si>
    <t>5-123</t>
  </si>
  <si>
    <t>5-124</t>
  </si>
  <si>
    <t>5-130</t>
  </si>
  <si>
    <t>5-131</t>
  </si>
  <si>
    <t>5-132</t>
  </si>
  <si>
    <t>5-133</t>
  </si>
  <si>
    <t>5-202</t>
  </si>
  <si>
    <t>5-203</t>
  </si>
  <si>
    <t>5-204</t>
  </si>
  <si>
    <t>5-205</t>
  </si>
  <si>
    <t>5-206</t>
  </si>
  <si>
    <t>5-207</t>
  </si>
  <si>
    <t>5-208</t>
  </si>
  <si>
    <t>5-209</t>
  </si>
  <si>
    <t>5-210</t>
  </si>
  <si>
    <t>5-211</t>
  </si>
  <si>
    <t>5-212</t>
  </si>
  <si>
    <t>5-213</t>
  </si>
  <si>
    <t>5-214</t>
  </si>
  <si>
    <t>5-215</t>
  </si>
  <si>
    <t>5-216</t>
  </si>
  <si>
    <t>5-217</t>
  </si>
  <si>
    <t>5-218</t>
  </si>
  <si>
    <t>5-219</t>
  </si>
  <si>
    <t>5-220</t>
  </si>
  <si>
    <t>5-221</t>
  </si>
  <si>
    <t>5-222</t>
  </si>
  <si>
    <t>5-223</t>
  </si>
  <si>
    <t>Prix unitaire (HT)</t>
  </si>
  <si>
    <t xml:space="preserve">DGA/TT </t>
  </si>
  <si>
    <t>Prise en charge des installations DGA TT</t>
  </si>
  <si>
    <t>Restitution des installations DGA TT</t>
  </si>
  <si>
    <t>Prise en charge des installations BA 702</t>
  </si>
  <si>
    <t>Restitution des installations BA702</t>
  </si>
  <si>
    <t>EPMu</t>
  </si>
  <si>
    <t>Prise en charge des installations EPMU</t>
  </si>
  <si>
    <t>Restitution des installations EPMU</t>
  </si>
  <si>
    <t>SH Henrichemont</t>
  </si>
  <si>
    <t>Prise en charge des installations EMB</t>
  </si>
  <si>
    <t>Restitution des installations EMB</t>
  </si>
  <si>
    <t>Prise en charge des installations CTM ROSNAY</t>
  </si>
  <si>
    <t>Restitution des installations CTM ROSNAY</t>
  </si>
  <si>
    <t>Maintenance corrective 
Main d'œuvre, location de nacelle, location de charges, contre visite et déplacement</t>
  </si>
  <si>
    <t>Description</t>
  </si>
  <si>
    <t>Location charge pour essai dynamique</t>
  </si>
  <si>
    <t>Tonne par jour</t>
  </si>
  <si>
    <t>Heure</t>
  </si>
  <si>
    <t>MAINTENANCE PREVENTIVE (visites + maintenance corrective sur pièces ≤ 500€)</t>
  </si>
  <si>
    <t>Montant total Maintenance préventive</t>
  </si>
  <si>
    <t>Montant total prise en charge et restitution</t>
  </si>
  <si>
    <t>TOTAL DQE</t>
  </si>
  <si>
    <t>Lot n° 5</t>
  </si>
  <si>
    <t>ABRIS LOCAL 103B</t>
  </si>
  <si>
    <t>ABRIS LOCAL 413</t>
  </si>
  <si>
    <t>ABRIS LOCAL 511</t>
  </si>
  <si>
    <t>ABRIS LOCAL 242</t>
  </si>
  <si>
    <t>ABRIS LOCAL ballon</t>
  </si>
  <si>
    <t>ABRIS LOCAL inf ballon</t>
  </si>
  <si>
    <t>ABRIS LOCAL ballon (cage)</t>
  </si>
  <si>
    <t>Fourniture d'un état des commandes sur une période définie</t>
  </si>
  <si>
    <t>Montant total Lot n°5 HT</t>
  </si>
  <si>
    <t>TVA 20%</t>
  </si>
  <si>
    <t>Montant TOTAL TTC</t>
  </si>
  <si>
    <t xml:space="preserve">Controle règlementaire  </t>
  </si>
  <si>
    <t>jour</t>
  </si>
  <si>
    <t>6</t>
  </si>
  <si>
    <t>8</t>
  </si>
  <si>
    <t>1</t>
  </si>
  <si>
    <t>Maintenance des équipements de levages fixe sur les sites militaires de la BdD de Bourges</t>
  </si>
  <si>
    <t>O-Nord DEP</t>
  </si>
  <si>
    <t>CIED</t>
  </si>
  <si>
    <t>184</t>
  </si>
  <si>
    <t>Treuil électrique</t>
  </si>
  <si>
    <t>PERSONNE PUBLIQUE</t>
  </si>
  <si>
    <t>OBJET DU MARCHE</t>
  </si>
  <si>
    <t>BPU : DGATt</t>
  </si>
  <si>
    <t xml:space="preserve">Entreprise : </t>
  </si>
  <si>
    <t xml:space="preserve">Prise en charge et restitution </t>
  </si>
  <si>
    <t>BPU : EPMu</t>
  </si>
  <si>
    <t>BPU : BA 702</t>
  </si>
  <si>
    <t>BPU : Henrichemont</t>
  </si>
  <si>
    <t>BPU : EMB</t>
  </si>
  <si>
    <t>BPU : Rosnay</t>
  </si>
  <si>
    <t>Prise en charge des installations</t>
  </si>
  <si>
    <t xml:space="preserve">Restitution des installations </t>
  </si>
  <si>
    <t xml:space="preserve">sous-total HT </t>
  </si>
  <si>
    <t>Henrichemont</t>
  </si>
  <si>
    <t>5-012</t>
  </si>
  <si>
    <t>5-013</t>
  </si>
  <si>
    <t>5-017</t>
  </si>
  <si>
    <t>5-029</t>
  </si>
  <si>
    <t>5-054</t>
  </si>
  <si>
    <t>5-055</t>
  </si>
  <si>
    <t>5-056</t>
  </si>
  <si>
    <t>5-070</t>
  </si>
  <si>
    <t>Prix unitaire (HT) Annuel</t>
  </si>
  <si>
    <t>5-140</t>
  </si>
  <si>
    <t>5-141</t>
  </si>
  <si>
    <t>5-142</t>
  </si>
  <si>
    <t>5-143</t>
  </si>
  <si>
    <t>5-144</t>
  </si>
  <si>
    <t>5-145</t>
  </si>
  <si>
    <t>5-146</t>
  </si>
  <si>
    <t>5-147</t>
  </si>
  <si>
    <t>5-148</t>
  </si>
  <si>
    <t>5-150</t>
  </si>
  <si>
    <t>5-151</t>
  </si>
  <si>
    <t>5-160</t>
  </si>
  <si>
    <t>5-161</t>
  </si>
  <si>
    <t>5-200</t>
  </si>
  <si>
    <t>5-201</t>
  </si>
  <si>
    <t>5-149</t>
  </si>
  <si>
    <t>5-088</t>
  </si>
  <si>
    <t>5-162</t>
  </si>
  <si>
    <t>5-163</t>
  </si>
  <si>
    <t>5-164</t>
  </si>
  <si>
    <t>5-134</t>
  </si>
  <si>
    <t>5-135</t>
  </si>
  <si>
    <t>5-136</t>
  </si>
  <si>
    <t>5-165</t>
  </si>
  <si>
    <t>5-166</t>
  </si>
  <si>
    <t>5-167</t>
  </si>
  <si>
    <t>5-168</t>
  </si>
  <si>
    <t>5-169</t>
  </si>
  <si>
    <t>5-170</t>
  </si>
  <si>
    <t>5-171</t>
  </si>
  <si>
    <t>5-172</t>
  </si>
  <si>
    <t>5-173</t>
  </si>
  <si>
    <t>5-174</t>
  </si>
  <si>
    <t>5-224</t>
  </si>
  <si>
    <t>5-225</t>
  </si>
  <si>
    <t>5-226</t>
  </si>
  <si>
    <t>Majoration K pour pièces hors bordereau</t>
  </si>
  <si>
    <t>BPU Correctif tous sites</t>
  </si>
  <si>
    <t>BPU DGA TT BOURGES</t>
  </si>
  <si>
    <t>BPU BA 702 AVORD</t>
  </si>
  <si>
    <t>BPU EPMu SAVIGNY EN SEPTAINE</t>
  </si>
  <si>
    <t>BPU STATION H. HENRICHEMONT</t>
  </si>
  <si>
    <t>BPU EMB  BOURGES</t>
  </si>
  <si>
    <t>BPU CTM ROSNAY</t>
  </si>
  <si>
    <t>Montant total maintenance correctif</t>
  </si>
  <si>
    <t>Total maintenance préventive</t>
  </si>
  <si>
    <t>Total forfait de prise en charge et restitution</t>
  </si>
  <si>
    <t>Total maintenance corrective</t>
  </si>
  <si>
    <t>Prise en charge et restitution</t>
  </si>
  <si>
    <t>Total BPU correctif tous sites</t>
  </si>
  <si>
    <t>Total HT maintenance préventive</t>
  </si>
  <si>
    <t>Total HT maintenance corrective</t>
  </si>
  <si>
    <t>Total HT prise en charge et restitution</t>
  </si>
  <si>
    <t xml:space="preserve">Total Prise en charge et restitution </t>
  </si>
  <si>
    <t xml:space="preserve">Maintenance corrective </t>
  </si>
  <si>
    <t>BPU - Tous sites</t>
  </si>
  <si>
    <t>Désignation</t>
  </si>
  <si>
    <t>Coût HT</t>
  </si>
  <si>
    <t>Quantité</t>
  </si>
  <si>
    <t>Coût Total HT</t>
  </si>
  <si>
    <t>D.Q.E. pour 4 ans</t>
  </si>
  <si>
    <t>BTC 2 - BAT C2 - GARAGES</t>
  </si>
  <si>
    <t>complément d'information</t>
  </si>
  <si>
    <t>CABINE ANTENNE</t>
  </si>
  <si>
    <t>OPR1 - EMISSION ABRI</t>
  </si>
  <si>
    <t>OPR2 - ENERGIE</t>
  </si>
  <si>
    <t>OPR3 - CASERNEMENT</t>
  </si>
  <si>
    <t>Chariot porte Palan</t>
  </si>
  <si>
    <t xml:space="preserve">Monorail nu pour appareil de levage </t>
  </si>
  <si>
    <t>Pont fixe</t>
  </si>
  <si>
    <t>Ancrage nu de palan</t>
  </si>
  <si>
    <t>Plateforme élévatrice</t>
  </si>
  <si>
    <t>Portique évacuation</t>
  </si>
  <si>
    <t>Poutre fixe</t>
  </si>
  <si>
    <t>Poutre roulante</t>
  </si>
  <si>
    <t>8000 Kg déclassé à 3000 Kg - ABRIS LOCAL 405</t>
  </si>
  <si>
    <t>Abris coursive 507</t>
  </si>
  <si>
    <t>Chariot porte Palan sur monorail - Abri local 510</t>
  </si>
  <si>
    <t>5 Monorails au plafond du local - Abri local 510</t>
  </si>
  <si>
    <t>Support de moyen de manutention - ABRIS LOCAL 209</t>
  </si>
  <si>
    <t>Support de moyen de manutention - ABRIS LOCAL 316B</t>
  </si>
  <si>
    <t>Support de moyen de manutention - ABRIS LOCAL 401</t>
  </si>
  <si>
    <t>Pont fixe avec anneau - ABRIS LOCAL 454</t>
  </si>
  <si>
    <t>Support de moyen de manutention - ABRIS LOCAL 252</t>
  </si>
  <si>
    <t>Support de moyen de manutention - ABRIS LOCAL 104</t>
  </si>
  <si>
    <t>Puisard porte Claudine</t>
  </si>
  <si>
    <t>Abri local 502</t>
  </si>
  <si>
    <t>ABRIS LOCAL 501C</t>
  </si>
  <si>
    <t>Rail - ABRIS LOCAL 238</t>
  </si>
  <si>
    <t>ABRIS LOCAL sas M</t>
  </si>
  <si>
    <t>Abris local 504</t>
  </si>
  <si>
    <t>pont roulant téléscopique - ABRIS LOCAL ballon</t>
  </si>
  <si>
    <t>ABRIS LOCAL 609A</t>
  </si>
  <si>
    <t>Plateforme élévatrice - LOCAL BALLON</t>
  </si>
  <si>
    <t>GF N°1 - ABRIS LOCAL 508A</t>
  </si>
  <si>
    <t>GF N°2 - ABRIS LOCAL 508A</t>
  </si>
  <si>
    <t>GF N°3 - ABRIS LOCAL 508A</t>
  </si>
  <si>
    <t>Abri Local 509C</t>
  </si>
  <si>
    <t>Abris local 502</t>
  </si>
  <si>
    <t>Chariot porte palan - ABRIS LOCAL A5</t>
  </si>
  <si>
    <t>Poutre roulante équipée d'un chariot avec palan - ABRIS LOCAL A5</t>
  </si>
  <si>
    <t>Chariot porte palan - ABRIS LOCAL A7</t>
  </si>
  <si>
    <t>Poutre roulante équipée d'un chariot avec palan - ABRIS LOCAL A7</t>
  </si>
  <si>
    <t>5-227</t>
  </si>
  <si>
    <t>5-228</t>
  </si>
  <si>
    <t>5-229</t>
  </si>
  <si>
    <t>5-230</t>
  </si>
  <si>
    <t>5-231</t>
  </si>
  <si>
    <t>5-232</t>
  </si>
  <si>
    <t>5-233</t>
  </si>
  <si>
    <t>5-234</t>
  </si>
  <si>
    <t>5-235</t>
  </si>
  <si>
    <t>5-236</t>
  </si>
  <si>
    <t>5-237</t>
  </si>
  <si>
    <t>5-238</t>
  </si>
  <si>
    <t>5-239</t>
  </si>
  <si>
    <t>837</t>
  </si>
  <si>
    <t>Lève Matériaux</t>
  </si>
  <si>
    <t>5-240</t>
  </si>
  <si>
    <t>5-241</t>
  </si>
  <si>
    <t>5-242</t>
  </si>
  <si>
    <t>5-243</t>
  </si>
  <si>
    <t>5-244</t>
  </si>
  <si>
    <t>5-250</t>
  </si>
  <si>
    <t>5-251</t>
  </si>
  <si>
    <t>5-252</t>
  </si>
  <si>
    <t>5-254</t>
  </si>
  <si>
    <r>
      <t xml:space="preserve">Déplacement A/R par intervention </t>
    </r>
    <r>
      <rPr>
        <b/>
        <sz val="11"/>
        <rFont val="Calibri"/>
        <family val="2"/>
        <scheme val="minor"/>
      </rPr>
      <t>sur devis</t>
    </r>
    <r>
      <rPr>
        <sz val="11"/>
        <rFont val="Calibri"/>
        <family val="2"/>
        <scheme val="minor"/>
      </rPr>
      <t xml:space="preserve"> (hors seuil de pièces)</t>
    </r>
  </si>
  <si>
    <r>
      <t xml:space="preserve">Main d'œuvre en heures ouvrées pour pièces </t>
    </r>
    <r>
      <rPr>
        <b/>
        <sz val="11"/>
        <rFont val="Calibri"/>
        <family val="2"/>
        <scheme val="minor"/>
      </rPr>
      <t>sur devi</t>
    </r>
    <r>
      <rPr>
        <sz val="11"/>
        <rFont val="Calibri"/>
        <family val="2"/>
        <scheme val="minor"/>
      </rPr>
      <t>s (hors seuil de pièces)</t>
    </r>
  </si>
  <si>
    <t>Coef</t>
  </si>
  <si>
    <r>
      <t xml:space="preserve">Main d'œuvre en heures non ouvrées (samedi-dimanche, j. fériés) pour pièces </t>
    </r>
    <r>
      <rPr>
        <b/>
        <sz val="11"/>
        <rFont val="Calibri"/>
        <family val="2"/>
        <scheme val="minor"/>
      </rPr>
      <t>sur devis</t>
    </r>
    <r>
      <rPr>
        <sz val="11"/>
        <rFont val="Calibri"/>
        <family val="2"/>
        <scheme val="minor"/>
      </rPr>
      <t xml:space="preserve"> (hors seuil de pièces)</t>
    </r>
  </si>
  <si>
    <r>
      <t xml:space="preserve">coefficient de majoration K pour pièces </t>
    </r>
    <r>
      <rPr>
        <b/>
        <sz val="11"/>
        <rFont val="Calibri"/>
        <family val="2"/>
        <scheme val="minor"/>
      </rPr>
      <t>sur devis</t>
    </r>
    <r>
      <rPr>
        <sz val="11"/>
        <rFont val="Calibri"/>
        <family val="2"/>
        <scheme val="minor"/>
      </rPr>
      <t xml:space="preserve"> (hors seuil de pièces ; valeurs entre 1 et 1,3)</t>
    </r>
  </si>
  <si>
    <t>SERVICE D’INFRASTRUCTURE DE LA DEFENSE NORD-OUEST</t>
  </si>
  <si>
    <t>MARCHE DE FOURNITURES COURANTES ET SERVICES</t>
  </si>
  <si>
    <t>BPU / DQE</t>
  </si>
  <si>
    <t>Avord (18), Nevers(58), Bourges(18), Savigny (18), Henrichemont, (18)
Rosnay (36), Neuvy-Pailloux (36)</t>
  </si>
  <si>
    <t>ETAT - MINISTERE DES ARMEES</t>
  </si>
  <si>
    <t>Service d'Infrastructure de la Défense Nord-Ouest</t>
  </si>
  <si>
    <t>Quartier Margueritte – BP 14 – 35998 RENNES cedex 9</t>
  </si>
  <si>
    <t>CONDUCTEUR D’OPERATION</t>
  </si>
  <si>
    <t>Représenté par l’Unité de Soutien d’Infrastructure de la Défense d'Avord</t>
  </si>
  <si>
    <t>Maintenance des équipements fixes de levage sur les sites militaires de la BdD de Bourges-Avord</t>
  </si>
  <si>
    <t>Montant prévisionnel sur lequel s'applique le coefficient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</si>
</sst>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0000"/>
    <numFmt numFmtId="166" formatCode="000"/>
    <numFmt numFmtId="167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Geneva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Times New Roman"/>
      <family val="1"/>
    </font>
    <font>
      <i/>
      <sz val="11"/>
      <name val="Calibri"/>
      <family val="2"/>
      <scheme val="minor"/>
    </font>
    <font>
      <sz val="11"/>
      <name val="Geneva"/>
      <family val="2"/>
    </font>
    <font>
      <sz val="10"/>
      <color indexed="8"/>
      <name val="Arial"/>
      <family val="2"/>
    </font>
    <font>
      <sz val="11"/>
      <color rgb="FFFF0000"/>
      <name val="Times New Roman"/>
      <family val="1"/>
    </font>
    <font>
      <b/>
      <i/>
      <sz val="11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3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C4FFA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44" fontId="2" fillId="0" borderId="0" applyFill="0" applyBorder="0" applyAlignment="0" applyProtection="0"/>
  </cellStyleXfs>
  <cellXfs count="246">
    <xf numFmtId="0" fontId="0" fillId="0" borderId="0" xfId="0"/>
    <xf numFmtId="0" fontId="1" fillId="0" borderId="0" xfId="0" applyFont="1"/>
    <xf numFmtId="0" fontId="7" fillId="0" borderId="0" xfId="0" applyFont="1"/>
    <xf numFmtId="49" fontId="8" fillId="5" borderId="12" xfId="0" applyNumberFormat="1" applyFont="1" applyFill="1" applyBorder="1" applyAlignment="1" applyProtection="1">
      <alignment horizontal="center" vertical="center"/>
    </xf>
    <xf numFmtId="49" fontId="8" fillId="5" borderId="14" xfId="0" applyNumberFormat="1" applyFont="1" applyFill="1" applyBorder="1" applyAlignment="1" applyProtection="1">
      <alignment horizontal="center" vertical="center"/>
    </xf>
    <xf numFmtId="49" fontId="8" fillId="5" borderId="14" xfId="1" applyNumberFormat="1" applyFont="1" applyFill="1" applyBorder="1" applyAlignment="1" applyProtection="1">
      <alignment horizontal="center" vertical="center" wrapText="1"/>
    </xf>
    <xf numFmtId="49" fontId="8" fillId="5" borderId="13" xfId="0" applyNumberFormat="1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vertical="center"/>
    </xf>
    <xf numFmtId="0" fontId="9" fillId="0" borderId="8" xfId="0" applyFont="1" applyFill="1" applyBorder="1" applyAlignment="1" applyProtection="1">
      <alignment horizontal="left" vertical="center" wrapText="1"/>
    </xf>
    <xf numFmtId="49" fontId="9" fillId="0" borderId="8" xfId="1" applyNumberFormat="1" applyFont="1" applyFill="1" applyBorder="1" applyAlignment="1" applyProtection="1">
      <alignment horizontal="center" vertical="center"/>
    </xf>
    <xf numFmtId="164" fontId="9" fillId="2" borderId="19" xfId="0" applyNumberFormat="1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vertical="center"/>
    </xf>
    <xf numFmtId="0" fontId="9" fillId="0" borderId="4" xfId="0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center" vertical="center"/>
    </xf>
    <xf numFmtId="164" fontId="9" fillId="2" borderId="20" xfId="0" applyNumberFormat="1" applyFont="1" applyFill="1" applyBorder="1" applyAlignment="1" applyProtection="1">
      <alignment vertical="center"/>
      <protection locked="0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vertical="center"/>
    </xf>
    <xf numFmtId="0" fontId="9" fillId="0" borderId="11" xfId="0" applyFont="1" applyFill="1" applyBorder="1" applyAlignment="1" applyProtection="1">
      <alignment horizontal="left" vertical="center" wrapText="1"/>
    </xf>
    <xf numFmtId="49" fontId="9" fillId="0" borderId="11" xfId="1" applyNumberFormat="1" applyFont="1" applyFill="1" applyBorder="1" applyAlignment="1" applyProtection="1">
      <alignment horizontal="center" vertical="center"/>
    </xf>
    <xf numFmtId="164" fontId="9" fillId="2" borderId="21" xfId="0" applyNumberFormat="1" applyFont="1" applyFill="1" applyBorder="1" applyAlignment="1" applyProtection="1">
      <alignment vertical="center"/>
      <protection locked="0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wrapText="1"/>
    </xf>
    <xf numFmtId="164" fontId="1" fillId="2" borderId="22" xfId="2" applyNumberFormat="1" applyFont="1" applyFill="1" applyBorder="1" applyAlignment="1" applyProtection="1">
      <alignment horizontal="center" vertical="center"/>
      <protection locked="0"/>
    </xf>
    <xf numFmtId="0" fontId="9" fillId="0" borderId="24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164" fontId="1" fillId="2" borderId="21" xfId="2" applyNumberFormat="1" applyFont="1" applyFill="1" applyBorder="1" applyAlignment="1" applyProtection="1">
      <alignment horizontal="center" vertical="center"/>
      <protection locked="0"/>
    </xf>
    <xf numFmtId="49" fontId="8" fillId="5" borderId="13" xfId="0" applyNumberFormat="1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164" fontId="1" fillId="2" borderId="20" xfId="2" applyNumberFormat="1" applyFont="1" applyFill="1" applyBorder="1" applyAlignment="1" applyProtection="1">
      <alignment horizontal="center" vertical="center"/>
      <protection locked="0"/>
    </xf>
    <xf numFmtId="165" fontId="8" fillId="7" borderId="23" xfId="8" applyNumberFormat="1" applyFont="1" applyFill="1" applyBorder="1" applyAlignment="1">
      <alignment vertical="center"/>
    </xf>
    <xf numFmtId="0" fontId="6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 vertical="center"/>
    </xf>
    <xf numFmtId="49" fontId="8" fillId="5" borderId="25" xfId="0" applyNumberFormat="1" applyFont="1" applyFill="1" applyBorder="1" applyAlignment="1" applyProtection="1">
      <alignment horizontal="center" vertical="center"/>
    </xf>
    <xf numFmtId="49" fontId="8" fillId="5" borderId="26" xfId="0" applyNumberFormat="1" applyFont="1" applyFill="1" applyBorder="1" applyAlignment="1" applyProtection="1">
      <alignment horizontal="center" vertical="center"/>
    </xf>
    <xf numFmtId="49" fontId="8" fillId="5" borderId="26" xfId="1" applyNumberFormat="1" applyFont="1" applyFill="1" applyBorder="1" applyAlignment="1" applyProtection="1">
      <alignment horizontal="center" vertical="center" wrapText="1"/>
    </xf>
    <xf numFmtId="49" fontId="8" fillId="5" borderId="3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7" fontId="9" fillId="2" borderId="20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vertical="center" wrapText="1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vertical="center" wrapText="1"/>
    </xf>
    <xf numFmtId="7" fontId="9" fillId="2" borderId="21" xfId="0" applyNumberFormat="1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 applyProtection="1">
      <alignment horizontal="center" vertical="center"/>
    </xf>
    <xf numFmtId="164" fontId="1" fillId="2" borderId="19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/>
    <xf numFmtId="0" fontId="9" fillId="0" borderId="8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horizontal="left" vertical="center"/>
    </xf>
    <xf numFmtId="1" fontId="9" fillId="0" borderId="4" xfId="0" applyNumberFormat="1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49" fontId="9" fillId="3" borderId="8" xfId="0" applyNumberFormat="1" applyFont="1" applyFill="1" applyBorder="1" applyAlignment="1" applyProtection="1">
      <alignment horizontal="center" vertical="center" wrapText="1"/>
    </xf>
    <xf numFmtId="1" fontId="9" fillId="3" borderId="8" xfId="0" applyNumberFormat="1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center" vertical="center" wrapText="1"/>
    </xf>
    <xf numFmtId="49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center" vertical="center" wrapText="1"/>
    </xf>
    <xf numFmtId="49" fontId="9" fillId="0" borderId="11" xfId="0" applyNumberFormat="1" applyFont="1" applyFill="1" applyBorder="1" applyAlignment="1" applyProtection="1">
      <alignment horizontal="center" vertical="center" wrapText="1"/>
    </xf>
    <xf numFmtId="49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/>
    </xf>
    <xf numFmtId="164" fontId="2" fillId="0" borderId="37" xfId="9" applyNumberFormat="1" applyBorder="1" applyAlignment="1" applyProtection="1">
      <alignment horizontal="right" vertical="center" wrapText="1"/>
      <protection locked="0"/>
    </xf>
    <xf numFmtId="0" fontId="12" fillId="0" borderId="0" xfId="7" applyFont="1" applyAlignment="1">
      <alignment wrapText="1"/>
    </xf>
    <xf numFmtId="164" fontId="2" fillId="0" borderId="23" xfId="9" applyNumberFormat="1" applyBorder="1" applyAlignment="1">
      <alignment vertical="center"/>
    </xf>
    <xf numFmtId="0" fontId="3" fillId="0" borderId="0" xfId="7"/>
    <xf numFmtId="0" fontId="9" fillId="0" borderId="38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44" fontId="9" fillId="0" borderId="4" xfId="2" applyFont="1" applyFill="1" applyBorder="1" applyAlignment="1" applyProtection="1">
      <alignment horizontal="right" vertical="center"/>
    </xf>
    <xf numFmtId="164" fontId="9" fillId="0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/>
    </xf>
    <xf numFmtId="164" fontId="9" fillId="0" borderId="0" xfId="0" applyNumberFormat="1" applyFont="1" applyBorder="1" applyAlignment="1" applyProtection="1">
      <alignment vertical="center"/>
    </xf>
    <xf numFmtId="44" fontId="9" fillId="0" borderId="4" xfId="2" applyFont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44" fontId="9" fillId="0" borderId="3" xfId="2" applyFont="1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/>
    </xf>
    <xf numFmtId="0" fontId="9" fillId="3" borderId="4" xfId="0" applyFont="1" applyFill="1" applyBorder="1" applyAlignment="1" applyProtection="1">
      <alignment horizontal="left" vertical="center"/>
    </xf>
    <xf numFmtId="0" fontId="14" fillId="0" borderId="0" xfId="7" applyFont="1"/>
    <xf numFmtId="0" fontId="11" fillId="0" borderId="0" xfId="7" applyFont="1"/>
    <xf numFmtId="164" fontId="10" fillId="0" borderId="7" xfId="7" applyNumberFormat="1" applyFont="1" applyBorder="1" applyAlignment="1">
      <alignment vertical="center"/>
    </xf>
    <xf numFmtId="164" fontId="1" fillId="2" borderId="40" xfId="2" applyNumberFormat="1" applyFont="1" applyFill="1" applyBorder="1" applyAlignment="1" applyProtection="1">
      <alignment horizontal="center" vertical="center"/>
      <protection locked="0"/>
    </xf>
    <xf numFmtId="164" fontId="1" fillId="0" borderId="23" xfId="0" applyNumberFormat="1" applyFont="1" applyBorder="1"/>
    <xf numFmtId="0" fontId="8" fillId="0" borderId="0" xfId="7" applyNumberFormat="1" applyFont="1" applyBorder="1" applyAlignment="1">
      <alignment horizontal="right" vertical="center" wrapText="1"/>
    </xf>
    <xf numFmtId="164" fontId="10" fillId="0" borderId="0" xfId="7" applyNumberFormat="1" applyFont="1" applyBorder="1" applyAlignment="1">
      <alignment vertical="center"/>
    </xf>
    <xf numFmtId="0" fontId="9" fillId="0" borderId="5" xfId="0" applyFont="1" applyFill="1" applyBorder="1" applyAlignment="1" applyProtection="1">
      <alignment horizontal="right" vertical="center"/>
    </xf>
    <xf numFmtId="0" fontId="9" fillId="0" borderId="6" xfId="0" applyFont="1" applyFill="1" applyBorder="1" applyAlignment="1" applyProtection="1">
      <alignment horizontal="right" vertical="center"/>
    </xf>
    <xf numFmtId="0" fontId="9" fillId="8" borderId="4" xfId="7" applyFont="1" applyFill="1" applyBorder="1" applyAlignment="1">
      <alignment horizontal="center" vertical="center"/>
    </xf>
    <xf numFmtId="164" fontId="1" fillId="2" borderId="2" xfId="2" applyNumberFormat="1" applyFont="1" applyFill="1" applyBorder="1" applyAlignment="1" applyProtection="1">
      <alignment horizontal="center" vertical="center"/>
      <protection locked="0"/>
    </xf>
    <xf numFmtId="164" fontId="1" fillId="0" borderId="4" xfId="0" applyNumberFormat="1" applyFont="1" applyBorder="1"/>
    <xf numFmtId="167" fontId="8" fillId="0" borderId="12" xfId="7" applyNumberFormat="1" applyFont="1" applyBorder="1" applyAlignment="1">
      <alignment horizontal="center" vertical="center" wrapText="1"/>
    </xf>
    <xf numFmtId="0" fontId="8" fillId="0" borderId="13" xfId="7" applyFont="1" applyBorder="1" applyAlignment="1">
      <alignment horizontal="center" vertical="center" wrapText="1"/>
    </xf>
    <xf numFmtId="0" fontId="8" fillId="0" borderId="23" xfId="8" applyFont="1" applyFill="1" applyBorder="1" applyAlignment="1">
      <alignment horizontal="center" vertical="center" wrapText="1"/>
    </xf>
    <xf numFmtId="0" fontId="8" fillId="0" borderId="44" xfId="8" applyFont="1" applyFill="1" applyBorder="1" applyAlignment="1">
      <alignment horizontal="center" vertical="center" wrapText="1"/>
    </xf>
    <xf numFmtId="164" fontId="9" fillId="8" borderId="20" xfId="7" applyNumberFormat="1" applyFont="1" applyFill="1" applyBorder="1" applyAlignment="1">
      <alignment vertical="center"/>
    </xf>
    <xf numFmtId="44" fontId="9" fillId="0" borderId="2" xfId="2" applyFont="1" applyBorder="1" applyAlignment="1" applyProtection="1">
      <alignment vertical="center"/>
    </xf>
    <xf numFmtId="0" fontId="13" fillId="0" borderId="0" xfId="7" applyFont="1" applyBorder="1" applyAlignment="1">
      <alignment wrapText="1"/>
    </xf>
    <xf numFmtId="44" fontId="9" fillId="3" borderId="2" xfId="0" applyNumberFormat="1" applyFont="1" applyFill="1" applyBorder="1" applyAlignment="1" applyProtection="1">
      <alignment horizontal="center" vertical="center"/>
    </xf>
    <xf numFmtId="165" fontId="15" fillId="4" borderId="4" xfId="3" applyNumberFormat="1" applyFont="1" applyFill="1" applyBorder="1" applyAlignment="1">
      <alignment horizontal="center" vertical="center" wrapText="1"/>
    </xf>
    <xf numFmtId="1" fontId="8" fillId="5" borderId="27" xfId="0" applyNumberFormat="1" applyFont="1" applyFill="1" applyBorder="1" applyAlignment="1" applyProtection="1">
      <alignment vertical="center"/>
    </xf>
    <xf numFmtId="166" fontId="9" fillId="0" borderId="8" xfId="0" applyNumberFormat="1" applyFont="1" applyFill="1" applyBorder="1" applyAlignment="1" applyProtection="1">
      <alignment vertical="center" wrapText="1"/>
    </xf>
    <xf numFmtId="166" fontId="9" fillId="0" borderId="11" xfId="0" applyNumberFormat="1" applyFont="1" applyFill="1" applyBorder="1" applyAlignment="1" applyProtection="1">
      <alignment vertical="center" wrapText="1"/>
    </xf>
    <xf numFmtId="166" fontId="9" fillId="0" borderId="32" xfId="0" applyNumberFormat="1" applyFont="1" applyFill="1" applyBorder="1" applyAlignment="1" applyProtection="1">
      <alignment vertical="center" wrapText="1"/>
    </xf>
    <xf numFmtId="166" fontId="9" fillId="0" borderId="2" xfId="0" applyNumberFormat="1" applyFont="1" applyFill="1" applyBorder="1" applyAlignment="1" applyProtection="1">
      <alignment vertical="center" wrapText="1"/>
    </xf>
    <xf numFmtId="166" fontId="9" fillId="0" borderId="39" xfId="0" applyNumberFormat="1" applyFont="1" applyFill="1" applyBorder="1" applyAlignment="1" applyProtection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5" fillId="4" borderId="4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center" vertical="center" wrapText="1"/>
    </xf>
    <xf numFmtId="0" fontId="2" fillId="4" borderId="4" xfId="4" applyFont="1" applyFill="1" applyBorder="1" applyAlignment="1">
      <alignment horizontal="center" vertical="center" wrapText="1"/>
    </xf>
    <xf numFmtId="49" fontId="4" fillId="3" borderId="4" xfId="4" applyNumberFormat="1" applyFont="1" applyFill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4" borderId="4" xfId="3" applyFont="1" applyFill="1" applyBorder="1" applyAlignment="1">
      <alignment horizontal="center" vertical="center" wrapText="1"/>
    </xf>
    <xf numFmtId="0" fontId="2" fillId="4" borderId="11" xfId="3" applyFont="1" applyFill="1" applyBorder="1" applyAlignment="1">
      <alignment horizontal="center" vertical="center" wrapText="1"/>
    </xf>
    <xf numFmtId="49" fontId="2" fillId="3" borderId="4" xfId="4" applyNumberFormat="1" applyFont="1" applyFill="1" applyBorder="1" applyAlignment="1">
      <alignment horizontal="center" vertical="center" wrapText="1"/>
    </xf>
    <xf numFmtId="0" fontId="15" fillId="3" borderId="4" xfId="3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4" fillId="4" borderId="4" xfId="4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2" fillId="4" borderId="4" xfId="4" applyNumberFormat="1" applyFont="1" applyFill="1" applyBorder="1" applyAlignment="1">
      <alignment horizontal="center" vertical="center" wrapText="1"/>
    </xf>
    <xf numFmtId="165" fontId="15" fillId="3" borderId="4" xfId="3" applyNumberFormat="1" applyFont="1" applyFill="1" applyBorder="1" applyAlignment="1">
      <alignment horizontal="center" vertical="center" wrapText="1"/>
    </xf>
    <xf numFmtId="165" fontId="4" fillId="4" borderId="4" xfId="3" applyNumberFormat="1" applyFont="1" applyFill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4" borderId="4" xfId="3" applyFont="1" applyFill="1" applyBorder="1" applyAlignment="1">
      <alignment horizontal="center" vertical="center" wrapText="1"/>
    </xf>
    <xf numFmtId="49" fontId="8" fillId="5" borderId="16" xfId="0" applyNumberFormat="1" applyFont="1" applyFill="1" applyBorder="1" applyAlignment="1" applyProtection="1">
      <alignment horizontal="center" vertical="center"/>
    </xf>
    <xf numFmtId="49" fontId="8" fillId="5" borderId="8" xfId="0" applyNumberFormat="1" applyFont="1" applyFill="1" applyBorder="1" applyAlignment="1" applyProtection="1">
      <alignment horizontal="center" vertical="center"/>
    </xf>
    <xf numFmtId="49" fontId="8" fillId="5" borderId="8" xfId="1" applyNumberFormat="1" applyFont="1" applyFill="1" applyBorder="1" applyAlignment="1" applyProtection="1">
      <alignment horizontal="center" vertical="center" wrapText="1"/>
    </xf>
    <xf numFmtId="49" fontId="8" fillId="5" borderId="19" xfId="0" applyNumberFormat="1" applyFont="1" applyFill="1" applyBorder="1" applyAlignment="1" applyProtection="1">
      <alignment horizontal="center" vertical="center" wrapText="1"/>
    </xf>
    <xf numFmtId="0" fontId="15" fillId="4" borderId="11" xfId="3" applyFont="1" applyFill="1" applyBorder="1" applyAlignment="1">
      <alignment horizontal="center" vertical="center" wrapText="1"/>
    </xf>
    <xf numFmtId="164" fontId="9" fillId="0" borderId="7" xfId="7" applyNumberFormat="1" applyFont="1" applyBorder="1" applyAlignment="1">
      <alignment vertical="center"/>
    </xf>
    <xf numFmtId="0" fontId="9" fillId="0" borderId="0" xfId="7" applyFont="1"/>
    <xf numFmtId="164" fontId="9" fillId="0" borderId="0" xfId="7" applyNumberFormat="1" applyFont="1" applyBorder="1" applyAlignment="1">
      <alignment vertical="center"/>
    </xf>
    <xf numFmtId="1" fontId="9" fillId="3" borderId="4" xfId="0" applyNumberFormat="1" applyFont="1" applyFill="1" applyBorder="1" applyAlignment="1" applyProtection="1">
      <alignment horizontal="center" vertical="center"/>
    </xf>
    <xf numFmtId="49" fontId="9" fillId="3" borderId="8" xfId="0" applyNumberFormat="1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horizontal="left" vertical="center"/>
    </xf>
    <xf numFmtId="49" fontId="9" fillId="3" borderId="4" xfId="0" applyNumberFormat="1" applyFont="1" applyFill="1" applyBorder="1" applyAlignment="1" applyProtection="1">
      <alignment horizontal="center" vertical="center"/>
    </xf>
    <xf numFmtId="1" fontId="9" fillId="3" borderId="4" xfId="0" applyNumberFormat="1" applyFont="1" applyFill="1" applyBorder="1" applyAlignment="1" applyProtection="1">
      <alignment horizontal="center" vertical="center" wrapText="1"/>
    </xf>
    <xf numFmtId="1" fontId="9" fillId="3" borderId="1" xfId="0" applyNumberFormat="1" applyFont="1" applyFill="1" applyBorder="1" applyAlignment="1" applyProtection="1">
      <alignment horizontal="center" vertical="center"/>
    </xf>
    <xf numFmtId="49" fontId="9" fillId="3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/>
    </xf>
    <xf numFmtId="1" fontId="8" fillId="5" borderId="14" xfId="0" applyNumberFormat="1" applyFont="1" applyFill="1" applyBorder="1" applyAlignment="1" applyProtection="1">
      <alignment vertical="center"/>
    </xf>
    <xf numFmtId="166" fontId="9" fillId="0" borderId="4" xfId="0" applyNumberFormat="1" applyFont="1" applyFill="1" applyBorder="1" applyAlignment="1" applyProtection="1">
      <alignment vertical="center" wrapText="1"/>
    </xf>
    <xf numFmtId="0" fontId="16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19" fillId="0" borderId="48" xfId="0" applyFont="1" applyBorder="1" applyAlignment="1">
      <alignment horizontal="center" vertical="center" wrapText="1"/>
    </xf>
    <xf numFmtId="0" fontId="20" fillId="0" borderId="4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indent="1"/>
    </xf>
    <xf numFmtId="0" fontId="22" fillId="0" borderId="50" xfId="0" applyFont="1" applyBorder="1" applyAlignment="1">
      <alignment horizontal="center" vertical="center" wrapText="1"/>
    </xf>
    <xf numFmtId="0" fontId="20" fillId="0" borderId="51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3" fillId="0" borderId="51" xfId="0" applyFont="1" applyBorder="1" applyAlignment="1">
      <alignment horizontal="justify" vertical="center" wrapText="1"/>
    </xf>
    <xf numFmtId="0" fontId="23" fillId="0" borderId="49" xfId="0" applyFont="1" applyBorder="1" applyAlignment="1">
      <alignment horizontal="left" vertical="center" wrapText="1" indent="1"/>
    </xf>
    <xf numFmtId="0" fontId="23" fillId="0" borderId="0" xfId="0" applyFont="1" applyAlignment="1">
      <alignment horizontal="left" vertical="center" indent="1"/>
    </xf>
    <xf numFmtId="0" fontId="22" fillId="0" borderId="48" xfId="0" applyFont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7" fillId="0" borderId="0" xfId="0" applyNumberFormat="1" applyFont="1"/>
    <xf numFmtId="0" fontId="0" fillId="0" borderId="0" xfId="0" applyFont="1" applyFill="1" applyBorder="1" applyAlignment="1">
      <alignment horizontal="center" vertical="center"/>
    </xf>
    <xf numFmtId="2" fontId="1" fillId="2" borderId="4" xfId="6" applyNumberFormat="1" applyFont="1" applyFill="1" applyBorder="1" applyAlignment="1" applyProtection="1">
      <alignment horizontal="center" vertical="center"/>
      <protection locked="0"/>
    </xf>
    <xf numFmtId="2" fontId="9" fillId="0" borderId="4" xfId="2" applyNumberFormat="1" applyFont="1" applyBorder="1" applyAlignment="1" applyProtection="1">
      <alignment vertical="center"/>
    </xf>
    <xf numFmtId="0" fontId="17" fillId="0" borderId="48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20" fillId="0" borderId="52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166" fontId="9" fillId="0" borderId="8" xfId="0" applyNumberFormat="1" applyFont="1" applyFill="1" applyBorder="1" applyAlignment="1" applyProtection="1">
      <alignment horizontal="center" vertical="center" wrapText="1"/>
    </xf>
    <xf numFmtId="166" fontId="9" fillId="0" borderId="11" xfId="0" applyNumberFormat="1" applyFont="1" applyFill="1" applyBorder="1" applyAlignment="1" applyProtection="1">
      <alignment horizontal="center" vertical="center" wrapText="1"/>
    </xf>
    <xf numFmtId="165" fontId="8" fillId="7" borderId="5" xfId="8" applyNumberFormat="1" applyFont="1" applyFill="1" applyBorder="1" applyAlignment="1">
      <alignment horizontal="center" vertical="center"/>
    </xf>
    <xf numFmtId="165" fontId="8" fillId="7" borderId="6" xfId="8" applyNumberFormat="1" applyFont="1" applyFill="1" applyBorder="1" applyAlignment="1">
      <alignment horizontal="center" vertical="center"/>
    </xf>
    <xf numFmtId="165" fontId="8" fillId="7" borderId="7" xfId="8" applyNumberFormat="1" applyFont="1" applyFill="1" applyBorder="1" applyAlignment="1">
      <alignment horizontal="center" vertical="center"/>
    </xf>
    <xf numFmtId="164" fontId="9" fillId="2" borderId="45" xfId="0" applyNumberFormat="1" applyFont="1" applyFill="1" applyBorder="1" applyAlignment="1" applyProtection="1">
      <alignment horizontal="center" vertical="center"/>
      <protection locked="0"/>
    </xf>
    <xf numFmtId="164" fontId="9" fillId="2" borderId="33" xfId="0" applyNumberFormat="1" applyFont="1" applyFill="1" applyBorder="1" applyAlignment="1" applyProtection="1">
      <alignment horizontal="center" vertical="center"/>
      <protection locked="0"/>
    </xf>
    <xf numFmtId="164" fontId="9" fillId="2" borderId="46" xfId="0" applyNumberFormat="1" applyFont="1" applyFill="1" applyBorder="1" applyAlignment="1" applyProtection="1">
      <alignment horizontal="center" vertical="center"/>
      <protection locked="0"/>
    </xf>
    <xf numFmtId="0" fontId="8" fillId="5" borderId="5" xfId="0" applyFont="1" applyFill="1" applyBorder="1" applyAlignment="1" applyProtection="1">
      <alignment horizontal="center" vertical="center"/>
    </xf>
    <xf numFmtId="0" fontId="8" fillId="5" borderId="6" xfId="0" applyFont="1" applyFill="1" applyBorder="1" applyAlignment="1" applyProtection="1">
      <alignment horizontal="center" vertical="center"/>
    </xf>
    <xf numFmtId="0" fontId="8" fillId="5" borderId="7" xfId="0" applyFont="1" applyFill="1" applyBorder="1" applyAlignment="1" applyProtection="1">
      <alignment horizontal="center" vertical="center"/>
    </xf>
    <xf numFmtId="1" fontId="8" fillId="5" borderId="14" xfId="0" applyNumberFormat="1" applyFont="1" applyFill="1" applyBorder="1" applyAlignment="1" applyProtection="1">
      <alignment horizontal="center" vertical="center"/>
    </xf>
    <xf numFmtId="0" fontId="8" fillId="0" borderId="5" xfId="7" applyNumberFormat="1" applyFont="1" applyBorder="1" applyAlignment="1">
      <alignment horizontal="right" vertical="center" wrapText="1"/>
    </xf>
    <xf numFmtId="0" fontId="8" fillId="0" borderId="6" xfId="7" applyNumberFormat="1" applyFont="1" applyBorder="1" applyAlignment="1">
      <alignment horizontal="right" vertical="center" wrapText="1"/>
    </xf>
    <xf numFmtId="0" fontId="8" fillId="0" borderId="7" xfId="7" applyNumberFormat="1" applyFont="1" applyBorder="1" applyAlignment="1">
      <alignment horizontal="right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166" fontId="9" fillId="0" borderId="4" xfId="0" applyNumberFormat="1" applyFont="1" applyFill="1" applyBorder="1" applyAlignment="1" applyProtection="1">
      <alignment horizontal="center" vertical="center" wrapText="1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166" fontId="9" fillId="0" borderId="9" xfId="0" applyNumberFormat="1" applyFont="1" applyFill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/>
    </xf>
    <xf numFmtId="0" fontId="8" fillId="5" borderId="14" xfId="0" applyFont="1" applyFill="1" applyBorder="1" applyAlignment="1" applyProtection="1">
      <alignment horizontal="center" vertical="center"/>
    </xf>
    <xf numFmtId="0" fontId="8" fillId="5" borderId="13" xfId="0" applyFont="1" applyFill="1" applyBorder="1" applyAlignment="1" applyProtection="1">
      <alignment horizontal="center" vertical="center"/>
    </xf>
    <xf numFmtId="166" fontId="9" fillId="0" borderId="32" xfId="0" applyNumberFormat="1" applyFont="1" applyFill="1" applyBorder="1" applyAlignment="1" applyProtection="1">
      <alignment horizontal="center" vertical="center" wrapText="1"/>
    </xf>
    <xf numFmtId="166" fontId="9" fillId="0" borderId="33" xfId="0" applyNumberFormat="1" applyFont="1" applyFill="1" applyBorder="1" applyAlignment="1" applyProtection="1">
      <alignment horizontal="center" vertical="center" wrapText="1"/>
    </xf>
    <xf numFmtId="166" fontId="9" fillId="0" borderId="34" xfId="0" applyNumberFormat="1" applyFont="1" applyFill="1" applyBorder="1" applyAlignment="1" applyProtection="1">
      <alignment horizontal="center" vertical="center" wrapText="1"/>
    </xf>
    <xf numFmtId="166" fontId="9" fillId="0" borderId="41" xfId="0" applyNumberFormat="1" applyFont="1" applyFill="1" applyBorder="1" applyAlignment="1" applyProtection="1">
      <alignment horizontal="center" vertical="center" wrapText="1"/>
    </xf>
    <xf numFmtId="166" fontId="9" fillId="0" borderId="42" xfId="0" applyNumberFormat="1" applyFont="1" applyFill="1" applyBorder="1" applyAlignment="1" applyProtection="1">
      <alignment horizontal="center" vertical="center" wrapText="1"/>
    </xf>
    <xf numFmtId="166" fontId="9" fillId="0" borderId="43" xfId="0" applyNumberFormat="1" applyFont="1" applyFill="1" applyBorder="1" applyAlignment="1" applyProtection="1">
      <alignment horizontal="center" vertical="center" wrapText="1"/>
    </xf>
    <xf numFmtId="0" fontId="8" fillId="5" borderId="28" xfId="0" applyFont="1" applyFill="1" applyBorder="1" applyAlignment="1" applyProtection="1">
      <alignment horizontal="center" vertical="center"/>
    </xf>
    <xf numFmtId="0" fontId="8" fillId="5" borderId="29" xfId="0" applyFont="1" applyFill="1" applyBorder="1" applyAlignment="1" applyProtection="1">
      <alignment horizontal="center" vertical="center"/>
    </xf>
    <xf numFmtId="0" fontId="8" fillId="5" borderId="30" xfId="0" applyFont="1" applyFill="1" applyBorder="1" applyAlignment="1" applyProtection="1">
      <alignment horizontal="center" vertical="center"/>
    </xf>
    <xf numFmtId="0" fontId="8" fillId="0" borderId="5" xfId="7" applyNumberFormat="1" applyFont="1" applyBorder="1" applyAlignment="1">
      <alignment horizontal="center" vertical="center" wrapText="1"/>
    </xf>
    <xf numFmtId="0" fontId="8" fillId="0" borderId="6" xfId="7" applyNumberFormat="1" applyFont="1" applyBorder="1" applyAlignment="1">
      <alignment horizontal="center" vertical="center" wrapText="1"/>
    </xf>
    <xf numFmtId="0" fontId="9" fillId="0" borderId="36" xfId="0" applyFont="1" applyFill="1" applyBorder="1" applyAlignment="1" applyProtection="1">
      <alignment horizontal="right" vertical="center"/>
    </xf>
    <xf numFmtId="0" fontId="9" fillId="0" borderId="15" xfId="0" applyFont="1" applyFill="1" applyBorder="1" applyAlignment="1" applyProtection="1">
      <alignment horizontal="right" vertical="center"/>
    </xf>
    <xf numFmtId="0" fontId="8" fillId="0" borderId="5" xfId="7" applyNumberFormat="1" applyFont="1" applyBorder="1" applyAlignment="1">
      <alignment horizontal="right" wrapText="1"/>
    </xf>
    <xf numFmtId="0" fontId="8" fillId="0" borderId="6" xfId="7" applyNumberFormat="1" applyFont="1" applyBorder="1" applyAlignment="1">
      <alignment horizontal="right" wrapText="1"/>
    </xf>
    <xf numFmtId="0" fontId="8" fillId="0" borderId="5" xfId="7" applyFont="1" applyBorder="1" applyAlignment="1">
      <alignment horizontal="center" vertical="center" wrapText="1"/>
    </xf>
    <xf numFmtId="0" fontId="8" fillId="0" borderId="6" xfId="7" applyFont="1" applyBorder="1" applyAlignment="1">
      <alignment horizontal="center" vertical="center" wrapText="1"/>
    </xf>
    <xf numFmtId="0" fontId="8" fillId="0" borderId="35" xfId="7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8" fillId="7" borderId="36" xfId="7" applyFont="1" applyFill="1" applyBorder="1" applyAlignment="1">
      <alignment horizontal="center" vertical="center"/>
    </xf>
    <xf numFmtId="0" fontId="8" fillId="7" borderId="15" xfId="7" applyFont="1" applyFill="1" applyBorder="1" applyAlignment="1">
      <alignment horizontal="center" vertical="center"/>
    </xf>
    <xf numFmtId="166" fontId="9" fillId="0" borderId="2" xfId="0" applyNumberFormat="1" applyFont="1" applyFill="1" applyBorder="1" applyAlignment="1" applyProtection="1">
      <alignment horizontal="center" vertical="center" wrapText="1"/>
    </xf>
    <xf numFmtId="166" fontId="9" fillId="0" borderId="47" xfId="0" applyNumberFormat="1" applyFont="1" applyFill="1" applyBorder="1" applyAlignment="1" applyProtection="1">
      <alignment horizontal="center" vertical="center" wrapText="1"/>
    </xf>
    <xf numFmtId="166" fontId="9" fillId="0" borderId="3" xfId="0" applyNumberFormat="1" applyFont="1" applyFill="1" applyBorder="1" applyAlignment="1" applyProtection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wrapText="1"/>
    </xf>
    <xf numFmtId="166" fontId="9" fillId="0" borderId="47" xfId="0" applyNumberFormat="1" applyFont="1" applyFill="1" applyBorder="1" applyAlignment="1">
      <alignment horizontal="center" vertical="center" wrapText="1"/>
    </xf>
    <xf numFmtId="166" fontId="9" fillId="0" borderId="3" xfId="0" applyNumberFormat="1" applyFont="1" applyFill="1" applyBorder="1" applyAlignment="1">
      <alignment horizontal="center" vertical="center" wrapText="1"/>
    </xf>
    <xf numFmtId="0" fontId="0" fillId="0" borderId="42" xfId="0" applyFont="1" applyBorder="1" applyAlignment="1">
      <alignment wrapText="1"/>
    </xf>
    <xf numFmtId="0" fontId="0" fillId="0" borderId="42" xfId="0" applyBorder="1" applyAlignment="1">
      <alignment wrapText="1"/>
    </xf>
  </cellXfs>
  <cellStyles count="10">
    <cellStyle name="Milliers" xfId="1" builtinId="3"/>
    <cellStyle name="Monétaire" xfId="2" builtinId="4"/>
    <cellStyle name="Monétaire 2" xfId="9"/>
    <cellStyle name="Normal" xfId="0" builtinId="0"/>
    <cellStyle name="Normal 11" xfId="5"/>
    <cellStyle name="Normal 12 2" xfId="4"/>
    <cellStyle name="Normal 2 3 2 2" xfId="3"/>
    <cellStyle name="Normal 6" xfId="8"/>
    <cellStyle name="Normal 7" xfId="7"/>
    <cellStyle name="Pourcentag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1200150</xdr:colOff>
      <xdr:row>0</xdr:row>
      <xdr:rowOff>142875</xdr:rowOff>
    </xdr:from>
    <xdr:to>
      <xdr:col>0</xdr:col>
      <xdr:colOff>3457575</xdr:colOff>
      <xdr:row>6</xdr:row>
      <xdr:rowOff>85725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1200150" y="142875"/>
          <a:ext cx="2257425" cy="1047750"/>
          <a:chOff x="3266" y="-21"/>
          <a:chExt cx="3648" cy="2334"/>
        </a:xfrm>
      </xdr:grpSpPr>
      <xdr:pic>
        <xdr:nvPicPr>
          <xdr:cNvPr id="3" name="Imag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9" y="-21"/>
            <a:ext cx="1825" cy="15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66" y="1590"/>
            <a:ext cx="3648" cy="723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ctr"/>
          <a:lstStyle/>
          <a:p>
            <a:pPr algn="ctr" rtl="0">
              <a:defRPr sz="1000"/>
            </a:pPr>
            <a:r>
              <a:rPr lang="fr-FR" sz="11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MINISTERE DES ARMEES</a:t>
            </a:r>
            <a:endPara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6" name="Text Box 44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7" name="Text Box 4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8" name="Text Box 44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9" name="Text Box 44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609600</xdr:colOff>
      <xdr:row>1</xdr:row>
      <xdr:rowOff>76200</xdr:rowOff>
    </xdr:from>
    <xdr:to>
      <xdr:col>6</xdr:col>
      <xdr:colOff>666750</xdr:colOff>
      <xdr:row>1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 txBox="1">
          <a:spLocks noChangeArrowheads="1"/>
        </xdr:cNvSpPr>
      </xdr:nvSpPr>
      <xdr:spPr bwMode="auto">
        <a:xfrm>
          <a:off x="7886700" y="4191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C8" sqref="C8"/>
    </sheetView>
  </sheetViews>
  <sheetFormatPr baseColWidth="10" defaultColWidth="11.42578125" defaultRowHeight="15"/>
  <cols>
    <col min="1" max="1" width="68.7109375" customWidth="1"/>
  </cols>
  <sheetData>
    <row r="1" spans="1:1">
      <c r="A1" s="158"/>
    </row>
    <row r="2" spans="1:1">
      <c r="A2" s="158"/>
    </row>
    <row r="3" spans="1:1">
      <c r="A3" s="158"/>
    </row>
    <row r="4" spans="1:1">
      <c r="A4" s="158"/>
    </row>
    <row r="5" spans="1:1">
      <c r="A5" s="158"/>
    </row>
    <row r="6" spans="1:1">
      <c r="A6" s="158"/>
    </row>
    <row r="7" spans="1:1" ht="15.75" thickBot="1"/>
    <row r="8" spans="1:1">
      <c r="A8" s="176" t="s">
        <v>504</v>
      </c>
    </row>
    <row r="9" spans="1:1" ht="15.75" thickBot="1">
      <c r="A9" s="177"/>
    </row>
    <row r="10" spans="1:1" ht="35.25" customHeight="1" thickBot="1">
      <c r="A10" s="159" t="s">
        <v>505</v>
      </c>
    </row>
    <row r="11" spans="1:1" ht="18.75">
      <c r="A11" s="160" t="s">
        <v>506</v>
      </c>
    </row>
    <row r="12" spans="1:1" ht="43.5" thickBot="1">
      <c r="A12" s="161" t="s">
        <v>507</v>
      </c>
    </row>
    <row r="13" spans="1:1" ht="17.25" thickBot="1">
      <c r="A13" s="162"/>
    </row>
    <row r="14" spans="1:1" ht="16.5" thickBot="1">
      <c r="A14" s="163" t="s">
        <v>349</v>
      </c>
    </row>
    <row r="15" spans="1:1">
      <c r="A15" s="164"/>
    </row>
    <row r="16" spans="1:1">
      <c r="A16" s="164" t="s">
        <v>508</v>
      </c>
    </row>
    <row r="17" spans="1:1">
      <c r="A17" s="164" t="s">
        <v>509</v>
      </c>
    </row>
    <row r="18" spans="1:1">
      <c r="A18" s="164" t="s">
        <v>510</v>
      </c>
    </row>
    <row r="19" spans="1:1" ht="15.75" thickBot="1">
      <c r="A19" s="165"/>
    </row>
    <row r="20" spans="1:1" ht="17.25" thickBot="1">
      <c r="A20" s="162"/>
    </row>
    <row r="21" spans="1:1" ht="16.5" thickBot="1">
      <c r="A21" s="163" t="s">
        <v>511</v>
      </c>
    </row>
    <row r="22" spans="1:1">
      <c r="A22" s="166"/>
    </row>
    <row r="23" spans="1:1">
      <c r="A23" s="164" t="s">
        <v>509</v>
      </c>
    </row>
    <row r="24" spans="1:1" ht="28.5">
      <c r="A24" s="164" t="s">
        <v>512</v>
      </c>
    </row>
    <row r="25" spans="1:1" ht="15.75" thickBot="1">
      <c r="A25" s="167"/>
    </row>
    <row r="26" spans="1:1" ht="15.75" thickBot="1">
      <c r="A26" s="168"/>
    </row>
    <row r="27" spans="1:1" ht="16.5" thickBot="1">
      <c r="A27" s="169" t="s">
        <v>350</v>
      </c>
    </row>
    <row r="28" spans="1:1" ht="30" customHeight="1">
      <c r="A28" s="178" t="s">
        <v>513</v>
      </c>
    </row>
    <row r="29" spans="1:1">
      <c r="A29" s="179"/>
    </row>
    <row r="30" spans="1:1" ht="15.75" thickBot="1">
      <c r="A30" s="180"/>
    </row>
    <row r="31" spans="1:1">
      <c r="A31" s="158"/>
    </row>
  </sheetData>
  <mergeCells count="2">
    <mergeCell ref="A8:A9"/>
    <mergeCell ref="A28:A3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view="pageBreakPreview" topLeftCell="A4" zoomScale="115" zoomScaleNormal="100" zoomScaleSheetLayoutView="115" workbookViewId="0">
      <selection activeCell="D42" sqref="D42"/>
    </sheetView>
  </sheetViews>
  <sheetFormatPr baseColWidth="10" defaultColWidth="11.42578125" defaultRowHeight="15"/>
  <cols>
    <col min="1" max="1" width="49.5703125" style="51" customWidth="1"/>
    <col min="2" max="2" width="23.85546875" style="51" bestFit="1" customWidth="1"/>
    <col min="3" max="16384" width="11.42578125" style="51"/>
  </cols>
  <sheetData>
    <row r="1" spans="1:5" ht="52.15" customHeight="1">
      <c r="A1" s="186" t="s">
        <v>344</v>
      </c>
      <c r="B1" s="186"/>
      <c r="C1" s="77"/>
      <c r="D1" s="77"/>
      <c r="E1" s="77"/>
    </row>
    <row r="2" spans="1:5">
      <c r="A2" s="185" t="s">
        <v>432</v>
      </c>
      <c r="B2" s="187"/>
      <c r="C2" s="78"/>
      <c r="D2" s="78"/>
      <c r="E2" s="78"/>
    </row>
    <row r="3" spans="1:5">
      <c r="A3" s="188" t="s">
        <v>327</v>
      </c>
      <c r="B3" s="188"/>
      <c r="C3" s="79"/>
      <c r="D3" s="78"/>
      <c r="E3" s="78"/>
    </row>
    <row r="4" spans="1:5">
      <c r="A4" s="181" t="s">
        <v>410</v>
      </c>
      <c r="B4" s="181"/>
      <c r="C4" s="70"/>
      <c r="D4" s="80"/>
      <c r="E4" s="80"/>
    </row>
    <row r="5" spans="1:5">
      <c r="A5" s="81" t="s">
        <v>324</v>
      </c>
      <c r="B5" s="82">
        <f>('BPU DGA-TT'!H89)*4</f>
        <v>0</v>
      </c>
      <c r="C5" s="83"/>
      <c r="D5" s="84"/>
      <c r="E5" s="85"/>
    </row>
    <row r="6" spans="1:5">
      <c r="A6" s="81" t="s">
        <v>325</v>
      </c>
      <c r="B6" s="86">
        <f>'BPU DGA-TT'!H95</f>
        <v>0</v>
      </c>
      <c r="C6" s="87"/>
      <c r="D6" s="88"/>
      <c r="E6" s="88"/>
    </row>
    <row r="7" spans="1:5">
      <c r="A7" s="81" t="s">
        <v>416</v>
      </c>
      <c r="B7" s="86">
        <f>('BPU DGA-TT'!H102)*4</f>
        <v>0</v>
      </c>
      <c r="C7" s="87"/>
      <c r="D7" s="88"/>
      <c r="E7" s="88"/>
    </row>
    <row r="8" spans="1:5">
      <c r="A8" s="181" t="s">
        <v>411</v>
      </c>
      <c r="B8" s="181"/>
      <c r="C8" s="70"/>
      <c r="D8" s="88"/>
      <c r="E8" s="88"/>
    </row>
    <row r="9" spans="1:5">
      <c r="A9" s="81" t="s">
        <v>324</v>
      </c>
      <c r="B9" s="86">
        <f>('BPU BA 702'!H26)*4</f>
        <v>0</v>
      </c>
      <c r="C9" s="87"/>
      <c r="D9" s="84"/>
      <c r="E9" s="85"/>
    </row>
    <row r="10" spans="1:5">
      <c r="A10" s="81" t="s">
        <v>325</v>
      </c>
      <c r="B10" s="86">
        <f>'BPU BA 702'!H32</f>
        <v>0</v>
      </c>
      <c r="C10" s="87"/>
      <c r="D10" s="88"/>
      <c r="E10" s="88"/>
    </row>
    <row r="11" spans="1:5">
      <c r="A11" s="81" t="s">
        <v>416</v>
      </c>
      <c r="B11" s="86">
        <f>('BPU BA 702'!H39)*4</f>
        <v>0</v>
      </c>
      <c r="C11" s="87"/>
      <c r="D11" s="88"/>
      <c r="E11" s="88"/>
    </row>
    <row r="12" spans="1:5">
      <c r="A12" s="181" t="s">
        <v>412</v>
      </c>
      <c r="B12" s="181"/>
      <c r="C12" s="70"/>
      <c r="D12" s="88"/>
      <c r="E12" s="88"/>
    </row>
    <row r="13" spans="1:5">
      <c r="A13" s="81" t="s">
        <v>324</v>
      </c>
      <c r="B13" s="86">
        <f>('BPU EPMu'!H8)*4</f>
        <v>0</v>
      </c>
      <c r="C13" s="87"/>
      <c r="D13" s="84"/>
      <c r="E13" s="85"/>
    </row>
    <row r="14" spans="1:5">
      <c r="A14" s="81" t="s">
        <v>325</v>
      </c>
      <c r="B14" s="86">
        <f>'BPU EPMu'!H14</f>
        <v>0</v>
      </c>
      <c r="C14" s="87"/>
      <c r="D14" s="88"/>
      <c r="E14" s="88"/>
    </row>
    <row r="15" spans="1:5">
      <c r="A15" s="81" t="s">
        <v>416</v>
      </c>
      <c r="B15" s="86">
        <f>('BPU EPMu'!H21)*4</f>
        <v>0</v>
      </c>
      <c r="C15" s="87"/>
      <c r="D15" s="88"/>
      <c r="E15" s="88"/>
    </row>
    <row r="16" spans="1:5">
      <c r="A16" s="181" t="s">
        <v>413</v>
      </c>
      <c r="B16" s="181"/>
      <c r="C16" s="70"/>
      <c r="D16" s="88"/>
      <c r="E16" s="88"/>
    </row>
    <row r="17" spans="1:15">
      <c r="A17" s="81" t="s">
        <v>324</v>
      </c>
      <c r="B17" s="86">
        <f>('BPU Henrichemont'!H13)*4</f>
        <v>0</v>
      </c>
      <c r="C17" s="87"/>
      <c r="D17" s="84"/>
      <c r="E17" s="85"/>
    </row>
    <row r="18" spans="1:15">
      <c r="A18" s="81" t="s">
        <v>325</v>
      </c>
      <c r="B18" s="86">
        <f>'BPU Henrichemont'!H19</f>
        <v>0</v>
      </c>
      <c r="C18" s="87"/>
      <c r="D18" s="88"/>
      <c r="E18" s="88"/>
    </row>
    <row r="19" spans="1:15">
      <c r="A19" s="81" t="s">
        <v>416</v>
      </c>
      <c r="B19" s="86">
        <f>('BPU Henrichemont'!H26)*4</f>
        <v>0</v>
      </c>
      <c r="C19" s="87"/>
      <c r="D19" s="88"/>
      <c r="E19" s="88"/>
    </row>
    <row r="20" spans="1:15">
      <c r="A20" s="181" t="s">
        <v>414</v>
      </c>
      <c r="B20" s="181"/>
      <c r="C20" s="70"/>
      <c r="D20" s="89"/>
      <c r="E20" s="89"/>
    </row>
    <row r="21" spans="1:15">
      <c r="A21" s="81" t="s">
        <v>324</v>
      </c>
      <c r="B21" s="86">
        <f>('BPU EMB'!E16)*4</f>
        <v>0</v>
      </c>
      <c r="C21" s="85"/>
      <c r="D21" s="88"/>
      <c r="E21" s="88"/>
    </row>
    <row r="22" spans="1:15">
      <c r="A22" s="81" t="s">
        <v>325</v>
      </c>
      <c r="B22" s="86">
        <f>'BPU EMB'!D22</f>
        <v>0</v>
      </c>
      <c r="C22" s="85"/>
      <c r="D22" s="88"/>
      <c r="E22" s="88"/>
    </row>
    <row r="23" spans="1:15">
      <c r="A23" s="81" t="s">
        <v>416</v>
      </c>
      <c r="B23" s="90">
        <f>('BPU EMB'!D29)*4</f>
        <v>0</v>
      </c>
      <c r="C23" s="85"/>
      <c r="D23" s="88"/>
      <c r="E23" s="88"/>
    </row>
    <row r="24" spans="1:15">
      <c r="A24" s="182" t="s">
        <v>415</v>
      </c>
      <c r="B24" s="183"/>
      <c r="C24" s="89"/>
      <c r="D24" s="88"/>
      <c r="E24" s="88"/>
    </row>
    <row r="25" spans="1:15">
      <c r="A25" s="81" t="s">
        <v>324</v>
      </c>
      <c r="B25" s="86">
        <f>('BPU ROSNAY'!F46)*4</f>
        <v>0</v>
      </c>
      <c r="C25" s="89"/>
      <c r="D25" s="88"/>
      <c r="E25" s="88"/>
    </row>
    <row r="26" spans="1:15">
      <c r="A26" s="81" t="s">
        <v>325</v>
      </c>
      <c r="B26" s="86">
        <f>'BPU ROSNAY'!D52</f>
        <v>0</v>
      </c>
      <c r="C26" s="89"/>
      <c r="D26" s="88"/>
      <c r="E26" s="88"/>
    </row>
    <row r="27" spans="1:15">
      <c r="A27" s="81" t="s">
        <v>416</v>
      </c>
      <c r="B27" s="90">
        <f>('BPU ROSNAY'!D59)*4</f>
        <v>0</v>
      </c>
      <c r="C27" s="89"/>
      <c r="D27" s="88"/>
      <c r="E27" s="88"/>
    </row>
    <row r="28" spans="1:15">
      <c r="A28" s="182" t="s">
        <v>409</v>
      </c>
      <c r="B28" s="183"/>
    </row>
    <row r="29" spans="1:15">
      <c r="A29" s="91" t="s">
        <v>408</v>
      </c>
      <c r="B29" s="175">
        <f>'BPU correctif'!G6</f>
        <v>0</v>
      </c>
    </row>
    <row r="30" spans="1:15">
      <c r="A30" s="91" t="s">
        <v>421</v>
      </c>
      <c r="B30" s="86">
        <f>'BPU correctif'!I8</f>
        <v>0</v>
      </c>
    </row>
    <row r="31" spans="1:15" ht="18" customHeight="1">
      <c r="A31" s="184" t="s">
        <v>326</v>
      </c>
      <c r="B31" s="185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5" s="93" customFormat="1">
      <c r="A32" s="92" t="s">
        <v>422</v>
      </c>
      <c r="B32" s="112">
        <f>SUM(B5+B9+B13+B17+B21+B25)</f>
        <v>0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s="93" customFormat="1">
      <c r="A33" s="92" t="s">
        <v>424</v>
      </c>
      <c r="B33" s="112">
        <f>SUM(B6+B10+B14+B18+B22+B26)</f>
        <v>0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s="93" customFormat="1">
      <c r="A34" s="92" t="s">
        <v>423</v>
      </c>
      <c r="B34" s="112">
        <f>SUM(B7+B11+B15+B19+B23+B27+B30)</f>
        <v>0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</row>
    <row r="35" spans="1:15">
      <c r="A35" s="91" t="s">
        <v>336</v>
      </c>
      <c r="B35" s="110">
        <f>SUM(B32:B34)</f>
        <v>0</v>
      </c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</row>
    <row r="36" spans="1:15">
      <c r="A36" s="91" t="s">
        <v>337</v>
      </c>
      <c r="B36" s="110">
        <f>B35*0.2</f>
        <v>0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  <row r="37" spans="1:15">
      <c r="A37" s="91" t="s">
        <v>338</v>
      </c>
      <c r="B37" s="110">
        <f>SUM(B35:B36)</f>
        <v>0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</row>
    <row r="38" spans="1:15"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</row>
    <row r="39" spans="1:15"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</row>
  </sheetData>
  <mergeCells count="11">
    <mergeCell ref="A1:B1"/>
    <mergeCell ref="A12:B12"/>
    <mergeCell ref="A2:B2"/>
    <mergeCell ref="A3:B3"/>
    <mergeCell ref="A4:B4"/>
    <mergeCell ref="A8:B8"/>
    <mergeCell ref="A16:B16"/>
    <mergeCell ref="A20:B20"/>
    <mergeCell ref="A28:B28"/>
    <mergeCell ref="A31:B31"/>
    <mergeCell ref="A24:B24"/>
  </mergeCells>
  <pageMargins left="0.7" right="0.7" top="0.75" bottom="0.75" header="0.3" footer="0.3"/>
  <pageSetup paperSize="8" scale="82" orientation="landscape" r:id="rId1"/>
  <colBreaks count="1" manualBreakCount="1">
    <brk id="15" max="4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C99" sqref="C99:F99"/>
    </sheetView>
  </sheetViews>
  <sheetFormatPr baseColWidth="10" defaultColWidth="11.42578125" defaultRowHeight="15"/>
  <cols>
    <col min="1" max="1" width="14.5703125" style="1" bestFit="1" customWidth="1"/>
    <col min="2" max="2" width="11.42578125" style="1"/>
    <col min="3" max="3" width="23.140625" style="1" bestFit="1" customWidth="1"/>
    <col min="4" max="4" width="11.42578125" style="1"/>
    <col min="5" max="5" width="13.140625" style="1" bestFit="1" customWidth="1"/>
    <col min="6" max="6" width="37.42578125" style="1" bestFit="1" customWidth="1"/>
    <col min="7" max="7" width="14.42578125" style="1" bestFit="1" customWidth="1"/>
    <col min="8" max="8" width="18.42578125" style="1" bestFit="1" customWidth="1"/>
    <col min="9" max="9" width="24.42578125" style="1" bestFit="1" customWidth="1"/>
    <col min="10" max="10" width="20.85546875" style="1" bestFit="1" customWidth="1"/>
    <col min="11" max="16384" width="11.42578125" style="1"/>
  </cols>
  <sheetData>
    <row r="1" spans="1:9" ht="15.75" thickBot="1">
      <c r="A1" s="191" t="s">
        <v>351</v>
      </c>
      <c r="B1" s="192"/>
      <c r="C1" s="192"/>
      <c r="D1" s="192"/>
      <c r="E1" s="192"/>
      <c r="F1" s="192"/>
      <c r="G1" s="192"/>
      <c r="H1" s="193"/>
    </row>
    <row r="2" spans="1:9" ht="15.75" thickBot="1">
      <c r="A2" s="36" t="s">
        <v>352</v>
      </c>
      <c r="B2" s="194"/>
      <c r="C2" s="195"/>
      <c r="D2" s="195"/>
      <c r="E2" s="195"/>
      <c r="F2" s="195"/>
      <c r="G2" s="195"/>
      <c r="H2" s="196"/>
    </row>
    <row r="3" spans="1:9" ht="15.75" thickBot="1"/>
    <row r="4" spans="1:9" s="2" customFormat="1" ht="15.75" thickBot="1">
      <c r="A4" s="197" t="s">
        <v>323</v>
      </c>
      <c r="B4" s="198"/>
      <c r="C4" s="198"/>
      <c r="D4" s="198"/>
      <c r="E4" s="198"/>
      <c r="F4" s="198"/>
      <c r="G4" s="198"/>
      <c r="H4" s="199"/>
    </row>
    <row r="5" spans="1:9" s="2" customFormat="1" ht="30.75" customHeight="1" thickBot="1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5" t="s">
        <v>6</v>
      </c>
      <c r="H5" s="6" t="s">
        <v>7</v>
      </c>
      <c r="I5" s="37"/>
    </row>
    <row r="6" spans="1:9" ht="14.25" customHeight="1">
      <c r="A6" s="7" t="s">
        <v>174</v>
      </c>
      <c r="B6" s="52" t="s">
        <v>8</v>
      </c>
      <c r="C6" s="148" t="s">
        <v>9</v>
      </c>
      <c r="D6" s="149">
        <v>646</v>
      </c>
      <c r="E6" s="61" t="s">
        <v>10</v>
      </c>
      <c r="F6" s="150" t="s">
        <v>11</v>
      </c>
      <c r="G6" s="12" t="s">
        <v>12</v>
      </c>
      <c r="H6" s="13"/>
      <c r="I6" s="38" t="str">
        <f>IF(H6="","Veuillez compléter ce prix","")</f>
        <v>Veuillez compléter ce prix</v>
      </c>
    </row>
    <row r="7" spans="1:9" ht="14.25" customHeight="1">
      <c r="A7" s="14" t="s">
        <v>175</v>
      </c>
      <c r="B7" s="53" t="s">
        <v>8</v>
      </c>
      <c r="C7" s="148" t="s">
        <v>13</v>
      </c>
      <c r="D7" s="151">
        <v>436</v>
      </c>
      <c r="E7" s="148" t="s">
        <v>14</v>
      </c>
      <c r="F7" s="92" t="s">
        <v>11</v>
      </c>
      <c r="G7" s="19" t="s">
        <v>12</v>
      </c>
      <c r="H7" s="20"/>
      <c r="I7" s="38" t="str">
        <f t="shared" ref="I7:I70" si="0">IF(H7="","Veuillez compléter ce prix","")</f>
        <v>Veuillez compléter ce prix</v>
      </c>
    </row>
    <row r="8" spans="1:9" ht="14.25" customHeight="1">
      <c r="A8" s="14" t="s">
        <v>176</v>
      </c>
      <c r="B8" s="53" t="s">
        <v>8</v>
      </c>
      <c r="C8" s="148" t="s">
        <v>13</v>
      </c>
      <c r="D8" s="151">
        <v>436</v>
      </c>
      <c r="E8" s="148" t="s">
        <v>15</v>
      </c>
      <c r="F8" s="92" t="s">
        <v>11</v>
      </c>
      <c r="G8" s="19" t="s">
        <v>12</v>
      </c>
      <c r="H8" s="20"/>
      <c r="I8" s="38" t="str">
        <f t="shared" si="0"/>
        <v>Veuillez compléter ce prix</v>
      </c>
    </row>
    <row r="9" spans="1:9" ht="14.25" customHeight="1">
      <c r="A9" s="14" t="s">
        <v>177</v>
      </c>
      <c r="B9" s="53" t="s">
        <v>8</v>
      </c>
      <c r="C9" s="148" t="s">
        <v>16</v>
      </c>
      <c r="D9" s="151">
        <v>700</v>
      </c>
      <c r="E9" s="148" t="s">
        <v>17</v>
      </c>
      <c r="F9" s="92" t="s">
        <v>11</v>
      </c>
      <c r="G9" s="19" t="s">
        <v>12</v>
      </c>
      <c r="H9" s="20"/>
      <c r="I9" s="38" t="str">
        <f t="shared" si="0"/>
        <v>Veuillez compléter ce prix</v>
      </c>
    </row>
    <row r="10" spans="1:9" ht="14.25" customHeight="1">
      <c r="A10" s="14" t="s">
        <v>178</v>
      </c>
      <c r="B10" s="53" t="s">
        <v>8</v>
      </c>
      <c r="C10" s="148" t="s">
        <v>9</v>
      </c>
      <c r="D10" s="151">
        <v>424</v>
      </c>
      <c r="E10" s="148" t="s">
        <v>18</v>
      </c>
      <c r="F10" s="92" t="s">
        <v>11</v>
      </c>
      <c r="G10" s="19" t="s">
        <v>12</v>
      </c>
      <c r="H10" s="20"/>
      <c r="I10" s="38" t="str">
        <f t="shared" si="0"/>
        <v>Veuillez compléter ce prix</v>
      </c>
    </row>
    <row r="11" spans="1:9" ht="14.25" customHeight="1">
      <c r="A11" s="14" t="s">
        <v>179</v>
      </c>
      <c r="B11" s="53" t="s">
        <v>8</v>
      </c>
      <c r="C11" s="148" t="s">
        <v>9</v>
      </c>
      <c r="D11" s="151">
        <v>424</v>
      </c>
      <c r="E11" s="148" t="s">
        <v>19</v>
      </c>
      <c r="F11" s="92" t="s">
        <v>11</v>
      </c>
      <c r="G11" s="19" t="s">
        <v>12</v>
      </c>
      <c r="H11" s="20"/>
      <c r="I11" s="38" t="str">
        <f t="shared" si="0"/>
        <v>Veuillez compléter ce prix</v>
      </c>
    </row>
    <row r="12" spans="1:9" ht="14.25" customHeight="1">
      <c r="A12" s="14" t="s">
        <v>180</v>
      </c>
      <c r="B12" s="53" t="s">
        <v>8</v>
      </c>
      <c r="C12" s="148" t="s">
        <v>9</v>
      </c>
      <c r="D12" s="151">
        <v>872</v>
      </c>
      <c r="E12" s="148" t="s">
        <v>20</v>
      </c>
      <c r="F12" s="92" t="s">
        <v>11</v>
      </c>
      <c r="G12" s="19" t="s">
        <v>12</v>
      </c>
      <c r="H12" s="20"/>
      <c r="I12" s="38" t="str">
        <f t="shared" si="0"/>
        <v>Veuillez compléter ce prix</v>
      </c>
    </row>
    <row r="13" spans="1:9" ht="14.25" customHeight="1">
      <c r="A13" s="14" t="s">
        <v>181</v>
      </c>
      <c r="B13" s="53" t="s">
        <v>8</v>
      </c>
      <c r="C13" s="148" t="s">
        <v>9</v>
      </c>
      <c r="D13" s="151">
        <v>872</v>
      </c>
      <c r="E13" s="148"/>
      <c r="F13" s="92" t="s">
        <v>489</v>
      </c>
      <c r="G13" s="19" t="s">
        <v>12</v>
      </c>
      <c r="H13" s="20"/>
      <c r="I13" s="38" t="str">
        <f t="shared" si="0"/>
        <v>Veuillez compléter ce prix</v>
      </c>
    </row>
    <row r="14" spans="1:9" ht="14.25" customHeight="1">
      <c r="A14" s="14" t="s">
        <v>182</v>
      </c>
      <c r="B14" s="53" t="s">
        <v>8</v>
      </c>
      <c r="C14" s="148" t="s">
        <v>9</v>
      </c>
      <c r="D14" s="151">
        <v>424</v>
      </c>
      <c r="E14" s="148" t="s">
        <v>21</v>
      </c>
      <c r="F14" s="92" t="s">
        <v>11</v>
      </c>
      <c r="G14" s="19" t="s">
        <v>12</v>
      </c>
      <c r="H14" s="20"/>
      <c r="I14" s="38" t="str">
        <f t="shared" si="0"/>
        <v>Veuillez compléter ce prix</v>
      </c>
    </row>
    <row r="15" spans="1:9" ht="14.25" customHeight="1">
      <c r="A15" s="14" t="s">
        <v>183</v>
      </c>
      <c r="B15" s="53" t="s">
        <v>8</v>
      </c>
      <c r="C15" s="148" t="s">
        <v>24</v>
      </c>
      <c r="D15" s="151">
        <v>738</v>
      </c>
      <c r="E15" s="148" t="s">
        <v>25</v>
      </c>
      <c r="F15" s="92" t="s">
        <v>23</v>
      </c>
      <c r="G15" s="19" t="s">
        <v>12</v>
      </c>
      <c r="H15" s="20"/>
      <c r="I15" s="38" t="str">
        <f t="shared" si="0"/>
        <v>Veuillez compléter ce prix</v>
      </c>
    </row>
    <row r="16" spans="1:9" ht="14.25" customHeight="1">
      <c r="A16" s="14" t="s">
        <v>184</v>
      </c>
      <c r="B16" s="53" t="s">
        <v>8</v>
      </c>
      <c r="C16" s="148" t="s">
        <v>24</v>
      </c>
      <c r="D16" s="151">
        <v>741</v>
      </c>
      <c r="E16" s="148" t="s">
        <v>26</v>
      </c>
      <c r="F16" s="92" t="s">
        <v>23</v>
      </c>
      <c r="G16" s="19" t="s">
        <v>12</v>
      </c>
      <c r="H16" s="20"/>
      <c r="I16" s="38" t="str">
        <f t="shared" si="0"/>
        <v>Veuillez compléter ce prix</v>
      </c>
    </row>
    <row r="17" spans="1:9" ht="14.25" customHeight="1">
      <c r="A17" s="14" t="s">
        <v>363</v>
      </c>
      <c r="B17" s="53" t="s">
        <v>8</v>
      </c>
      <c r="C17" s="148" t="s">
        <v>27</v>
      </c>
      <c r="D17" s="151">
        <v>848</v>
      </c>
      <c r="E17" s="148" t="s">
        <v>28</v>
      </c>
      <c r="F17" s="92" t="s">
        <v>23</v>
      </c>
      <c r="G17" s="19" t="s">
        <v>12</v>
      </c>
      <c r="H17" s="20"/>
      <c r="I17" s="38" t="str">
        <f t="shared" si="0"/>
        <v>Veuillez compléter ce prix</v>
      </c>
    </row>
    <row r="18" spans="1:9" ht="14.25" customHeight="1">
      <c r="A18" s="14" t="s">
        <v>364</v>
      </c>
      <c r="B18" s="53" t="s">
        <v>8</v>
      </c>
      <c r="C18" s="148" t="s">
        <v>29</v>
      </c>
      <c r="D18" s="151">
        <v>742</v>
      </c>
      <c r="E18" s="148" t="s">
        <v>30</v>
      </c>
      <c r="F18" s="92" t="s">
        <v>23</v>
      </c>
      <c r="G18" s="19" t="s">
        <v>12</v>
      </c>
      <c r="H18" s="20"/>
      <c r="I18" s="38" t="str">
        <f t="shared" si="0"/>
        <v>Veuillez compléter ce prix</v>
      </c>
    </row>
    <row r="19" spans="1:9" ht="14.25" customHeight="1">
      <c r="A19" s="14" t="s">
        <v>185</v>
      </c>
      <c r="B19" s="53" t="s">
        <v>8</v>
      </c>
      <c r="C19" s="148" t="s">
        <v>24</v>
      </c>
      <c r="D19" s="151">
        <v>945</v>
      </c>
      <c r="E19" s="148" t="s">
        <v>31</v>
      </c>
      <c r="F19" s="92" t="s">
        <v>23</v>
      </c>
      <c r="G19" s="19" t="s">
        <v>12</v>
      </c>
      <c r="H19" s="20"/>
      <c r="I19" s="38" t="str">
        <f t="shared" si="0"/>
        <v>Veuillez compléter ce prix</v>
      </c>
    </row>
    <row r="20" spans="1:9" ht="14.25" customHeight="1">
      <c r="A20" s="14" t="s">
        <v>186</v>
      </c>
      <c r="B20" s="53" t="s">
        <v>8</v>
      </c>
      <c r="C20" s="148" t="s">
        <v>32</v>
      </c>
      <c r="D20" s="151">
        <v>528</v>
      </c>
      <c r="E20" s="148" t="s">
        <v>33</v>
      </c>
      <c r="F20" s="92" t="s">
        <v>23</v>
      </c>
      <c r="G20" s="19" t="s">
        <v>12</v>
      </c>
      <c r="H20" s="20"/>
      <c r="I20" s="38" t="str">
        <f t="shared" si="0"/>
        <v>Veuillez compléter ce prix</v>
      </c>
    </row>
    <row r="21" spans="1:9" ht="14.25" customHeight="1">
      <c r="A21" s="14" t="s">
        <v>187</v>
      </c>
      <c r="B21" s="53" t="s">
        <v>8</v>
      </c>
      <c r="C21" s="148" t="s">
        <v>9</v>
      </c>
      <c r="D21" s="151">
        <v>687</v>
      </c>
      <c r="E21" s="148" t="s">
        <v>34</v>
      </c>
      <c r="F21" s="92" t="s">
        <v>23</v>
      </c>
      <c r="G21" s="19" t="s">
        <v>12</v>
      </c>
      <c r="H21" s="20"/>
      <c r="I21" s="38" t="str">
        <f t="shared" si="0"/>
        <v>Veuillez compléter ce prix</v>
      </c>
    </row>
    <row r="22" spans="1:9" ht="14.25" customHeight="1">
      <c r="A22" s="14" t="s">
        <v>365</v>
      </c>
      <c r="B22" s="53" t="s">
        <v>8</v>
      </c>
      <c r="C22" s="148" t="s">
        <v>9</v>
      </c>
      <c r="D22" s="151">
        <v>789</v>
      </c>
      <c r="E22" s="148" t="s">
        <v>35</v>
      </c>
      <c r="F22" s="92" t="s">
        <v>23</v>
      </c>
      <c r="G22" s="19" t="s">
        <v>12</v>
      </c>
      <c r="H22" s="20"/>
      <c r="I22" s="38" t="str">
        <f t="shared" si="0"/>
        <v>Veuillez compléter ce prix</v>
      </c>
    </row>
    <row r="23" spans="1:9" ht="14.25" customHeight="1">
      <c r="A23" s="14" t="s">
        <v>188</v>
      </c>
      <c r="B23" s="53" t="s">
        <v>8</v>
      </c>
      <c r="C23" s="152" t="s">
        <v>345</v>
      </c>
      <c r="D23" s="151">
        <v>751</v>
      </c>
      <c r="E23" s="148" t="s">
        <v>36</v>
      </c>
      <c r="F23" s="92" t="s">
        <v>37</v>
      </c>
      <c r="G23" s="19" t="s">
        <v>12</v>
      </c>
      <c r="H23" s="20"/>
      <c r="I23" s="38" t="str">
        <f t="shared" si="0"/>
        <v>Veuillez compléter ce prix</v>
      </c>
    </row>
    <row r="24" spans="1:9" ht="14.25" customHeight="1">
      <c r="A24" s="14" t="s">
        <v>189</v>
      </c>
      <c r="B24" s="53" t="s">
        <v>8</v>
      </c>
      <c r="C24" s="148" t="s">
        <v>24</v>
      </c>
      <c r="D24" s="151">
        <v>935</v>
      </c>
      <c r="E24" s="148" t="s">
        <v>38</v>
      </c>
      <c r="F24" s="92" t="s">
        <v>37</v>
      </c>
      <c r="G24" s="19" t="s">
        <v>12</v>
      </c>
      <c r="H24" s="20"/>
      <c r="I24" s="38" t="str">
        <f t="shared" si="0"/>
        <v>Veuillez compléter ce prix</v>
      </c>
    </row>
    <row r="25" spans="1:9" ht="14.25" customHeight="1">
      <c r="A25" s="14" t="s">
        <v>190</v>
      </c>
      <c r="B25" s="53" t="s">
        <v>8</v>
      </c>
      <c r="C25" s="148" t="s">
        <v>24</v>
      </c>
      <c r="D25" s="151">
        <v>239</v>
      </c>
      <c r="E25" s="148" t="s">
        <v>39</v>
      </c>
      <c r="F25" s="92" t="s">
        <v>37</v>
      </c>
      <c r="G25" s="19" t="s">
        <v>12</v>
      </c>
      <c r="H25" s="20"/>
      <c r="I25" s="38" t="str">
        <f t="shared" si="0"/>
        <v>Veuillez compléter ce prix</v>
      </c>
    </row>
    <row r="26" spans="1:9" ht="14.25" customHeight="1">
      <c r="A26" s="14" t="s">
        <v>191</v>
      </c>
      <c r="B26" s="53" t="s">
        <v>8</v>
      </c>
      <c r="C26" s="148" t="s">
        <v>24</v>
      </c>
      <c r="D26" s="151" t="s">
        <v>488</v>
      </c>
      <c r="E26" s="148"/>
      <c r="F26" s="92" t="s">
        <v>37</v>
      </c>
      <c r="G26" s="19" t="s">
        <v>12</v>
      </c>
      <c r="H26" s="20"/>
      <c r="I26" s="38" t="str">
        <f t="shared" si="0"/>
        <v>Veuillez compléter ce prix</v>
      </c>
    </row>
    <row r="27" spans="1:9" ht="14.25" customHeight="1">
      <c r="A27" s="14" t="s">
        <v>192</v>
      </c>
      <c r="B27" s="53" t="s">
        <v>8</v>
      </c>
      <c r="C27" s="148" t="s">
        <v>9</v>
      </c>
      <c r="D27" s="151">
        <v>872</v>
      </c>
      <c r="E27" s="148" t="s">
        <v>40</v>
      </c>
      <c r="F27" s="92" t="s">
        <v>37</v>
      </c>
      <c r="G27" s="19" t="s">
        <v>12</v>
      </c>
      <c r="H27" s="20"/>
      <c r="I27" s="38" t="str">
        <f t="shared" si="0"/>
        <v>Veuillez compléter ce prix</v>
      </c>
    </row>
    <row r="28" spans="1:9" ht="14.25" customHeight="1">
      <c r="A28" s="14" t="s">
        <v>193</v>
      </c>
      <c r="B28" s="53" t="s">
        <v>8</v>
      </c>
      <c r="C28" s="148" t="s">
        <v>13</v>
      </c>
      <c r="D28" s="151">
        <v>436</v>
      </c>
      <c r="E28" s="148" t="s">
        <v>41</v>
      </c>
      <c r="F28" s="92" t="s">
        <v>37</v>
      </c>
      <c r="G28" s="19" t="s">
        <v>12</v>
      </c>
      <c r="H28" s="20"/>
      <c r="I28" s="38" t="str">
        <f t="shared" si="0"/>
        <v>Veuillez compléter ce prix</v>
      </c>
    </row>
    <row r="29" spans="1:9" ht="14.25" customHeight="1">
      <c r="A29" s="14" t="s">
        <v>194</v>
      </c>
      <c r="B29" s="53" t="s">
        <v>8</v>
      </c>
      <c r="C29" s="148" t="s">
        <v>345</v>
      </c>
      <c r="D29" s="151">
        <v>751</v>
      </c>
      <c r="E29" s="148" t="s">
        <v>42</v>
      </c>
      <c r="F29" s="92" t="s">
        <v>37</v>
      </c>
      <c r="G29" s="19" t="s">
        <v>12</v>
      </c>
      <c r="H29" s="20"/>
      <c r="I29" s="38" t="str">
        <f t="shared" si="0"/>
        <v>Veuillez compléter ce prix</v>
      </c>
    </row>
    <row r="30" spans="1:9" ht="14.25" customHeight="1">
      <c r="A30" s="14" t="s">
        <v>195</v>
      </c>
      <c r="B30" s="53" t="s">
        <v>8</v>
      </c>
      <c r="C30" s="148" t="s">
        <v>24</v>
      </c>
      <c r="D30" s="151">
        <v>913</v>
      </c>
      <c r="E30" s="148" t="s">
        <v>43</v>
      </c>
      <c r="F30" s="92" t="s">
        <v>37</v>
      </c>
      <c r="G30" s="19" t="s">
        <v>12</v>
      </c>
      <c r="H30" s="20"/>
      <c r="I30" s="38" t="str">
        <f t="shared" si="0"/>
        <v>Veuillez compléter ce prix</v>
      </c>
    </row>
    <row r="31" spans="1:9" ht="14.25" customHeight="1">
      <c r="A31" s="14" t="s">
        <v>196</v>
      </c>
      <c r="B31" s="53" t="s">
        <v>8</v>
      </c>
      <c r="C31" s="148" t="s">
        <v>9</v>
      </c>
      <c r="D31" s="151">
        <v>872</v>
      </c>
      <c r="E31" s="148" t="s">
        <v>44</v>
      </c>
      <c r="F31" s="92" t="s">
        <v>45</v>
      </c>
      <c r="G31" s="19" t="s">
        <v>12</v>
      </c>
      <c r="H31" s="20"/>
      <c r="I31" s="38" t="str">
        <f t="shared" si="0"/>
        <v>Veuillez compléter ce prix</v>
      </c>
    </row>
    <row r="32" spans="1:9" ht="14.25" customHeight="1">
      <c r="A32" s="14" t="s">
        <v>197</v>
      </c>
      <c r="B32" s="53" t="s">
        <v>8</v>
      </c>
      <c r="C32" s="148" t="s">
        <v>24</v>
      </c>
      <c r="D32" s="151">
        <v>181</v>
      </c>
      <c r="E32" s="148" t="s">
        <v>46</v>
      </c>
      <c r="F32" s="92" t="s">
        <v>45</v>
      </c>
      <c r="G32" s="19" t="s">
        <v>12</v>
      </c>
      <c r="H32" s="20"/>
      <c r="I32" s="38" t="str">
        <f t="shared" si="0"/>
        <v>Veuillez compléter ce prix</v>
      </c>
    </row>
    <row r="33" spans="1:9" ht="14.25" customHeight="1">
      <c r="A33" s="14" t="s">
        <v>198</v>
      </c>
      <c r="B33" s="53" t="s">
        <v>8</v>
      </c>
      <c r="C33" s="148" t="s">
        <v>9</v>
      </c>
      <c r="D33" s="151">
        <v>240</v>
      </c>
      <c r="E33" s="148" t="s">
        <v>47</v>
      </c>
      <c r="F33" s="92" t="s">
        <v>48</v>
      </c>
      <c r="G33" s="19" t="s">
        <v>12</v>
      </c>
      <c r="H33" s="20"/>
      <c r="I33" s="38" t="str">
        <f t="shared" si="0"/>
        <v>Veuillez compléter ce prix</v>
      </c>
    </row>
    <row r="34" spans="1:9" ht="14.25" customHeight="1">
      <c r="A34" s="14" t="s">
        <v>366</v>
      </c>
      <c r="B34" s="53" t="s">
        <v>8</v>
      </c>
      <c r="C34" s="148" t="s">
        <v>9</v>
      </c>
      <c r="D34" s="151">
        <v>512</v>
      </c>
      <c r="E34" s="148" t="s">
        <v>49</v>
      </c>
      <c r="F34" s="92" t="s">
        <v>50</v>
      </c>
      <c r="G34" s="19" t="s">
        <v>12</v>
      </c>
      <c r="H34" s="20"/>
      <c r="I34" s="38" t="str">
        <f t="shared" si="0"/>
        <v>Veuillez compléter ce prix</v>
      </c>
    </row>
    <row r="35" spans="1:9" ht="14.25" customHeight="1">
      <c r="A35" s="14" t="s">
        <v>199</v>
      </c>
      <c r="B35" s="53" t="s">
        <v>8</v>
      </c>
      <c r="C35" s="148" t="s">
        <v>9</v>
      </c>
      <c r="D35" s="151">
        <v>512</v>
      </c>
      <c r="E35" s="148" t="s">
        <v>51</v>
      </c>
      <c r="F35" s="92" t="s">
        <v>50</v>
      </c>
      <c r="G35" s="19" t="s">
        <v>12</v>
      </c>
      <c r="H35" s="20"/>
      <c r="I35" s="38" t="str">
        <f t="shared" si="0"/>
        <v>Veuillez compléter ce prix</v>
      </c>
    </row>
    <row r="36" spans="1:9" ht="14.25" customHeight="1">
      <c r="A36" s="14" t="s">
        <v>200</v>
      </c>
      <c r="B36" s="53" t="s">
        <v>8</v>
      </c>
      <c r="C36" s="148" t="s">
        <v>24</v>
      </c>
      <c r="D36" s="151">
        <v>181</v>
      </c>
      <c r="E36" s="148" t="s">
        <v>46</v>
      </c>
      <c r="F36" s="92" t="s">
        <v>50</v>
      </c>
      <c r="G36" s="19" t="s">
        <v>12</v>
      </c>
      <c r="H36" s="20"/>
      <c r="I36" s="38" t="str">
        <f t="shared" si="0"/>
        <v>Veuillez compléter ce prix</v>
      </c>
    </row>
    <row r="37" spans="1:9" ht="14.25" customHeight="1">
      <c r="A37" s="14" t="s">
        <v>201</v>
      </c>
      <c r="B37" s="53" t="s">
        <v>8</v>
      </c>
      <c r="C37" s="148" t="s">
        <v>24</v>
      </c>
      <c r="D37" s="151">
        <v>181</v>
      </c>
      <c r="E37" s="148" t="s">
        <v>52</v>
      </c>
      <c r="F37" s="92" t="s">
        <v>50</v>
      </c>
      <c r="G37" s="19" t="s">
        <v>12</v>
      </c>
      <c r="H37" s="20"/>
      <c r="I37" s="38" t="str">
        <f t="shared" si="0"/>
        <v>Veuillez compléter ce prix</v>
      </c>
    </row>
    <row r="38" spans="1:9" ht="14.25" customHeight="1">
      <c r="A38" s="14" t="s">
        <v>202</v>
      </c>
      <c r="B38" s="53" t="s">
        <v>8</v>
      </c>
      <c r="C38" s="148" t="s">
        <v>24</v>
      </c>
      <c r="D38" s="151">
        <v>943</v>
      </c>
      <c r="E38" s="148" t="s">
        <v>53</v>
      </c>
      <c r="F38" s="92" t="s">
        <v>50</v>
      </c>
      <c r="G38" s="19" t="s">
        <v>12</v>
      </c>
      <c r="H38" s="20"/>
      <c r="I38" s="38" t="str">
        <f t="shared" si="0"/>
        <v>Veuillez compléter ce prix</v>
      </c>
    </row>
    <row r="39" spans="1:9" ht="14.25" customHeight="1">
      <c r="A39" s="14" t="s">
        <v>203</v>
      </c>
      <c r="B39" s="53" t="s">
        <v>8</v>
      </c>
      <c r="C39" s="148" t="s">
        <v>24</v>
      </c>
      <c r="D39" s="151">
        <v>616</v>
      </c>
      <c r="E39" s="148" t="s">
        <v>54</v>
      </c>
      <c r="F39" s="92" t="s">
        <v>50</v>
      </c>
      <c r="G39" s="19" t="s">
        <v>12</v>
      </c>
      <c r="H39" s="20"/>
      <c r="I39" s="38" t="str">
        <f t="shared" si="0"/>
        <v>Veuillez compléter ce prix</v>
      </c>
    </row>
    <row r="40" spans="1:9" ht="14.25" customHeight="1">
      <c r="A40" s="14" t="s">
        <v>204</v>
      </c>
      <c r="B40" s="53" t="s">
        <v>8</v>
      </c>
      <c r="C40" s="148" t="s">
        <v>55</v>
      </c>
      <c r="D40" s="151" t="s">
        <v>56</v>
      </c>
      <c r="E40" s="148" t="s">
        <v>57</v>
      </c>
      <c r="F40" s="92" t="s">
        <v>50</v>
      </c>
      <c r="G40" s="19" t="s">
        <v>12</v>
      </c>
      <c r="H40" s="20"/>
      <c r="I40" s="38" t="str">
        <f t="shared" si="0"/>
        <v>Veuillez compléter ce prix</v>
      </c>
    </row>
    <row r="41" spans="1:9" ht="14.25" customHeight="1">
      <c r="A41" s="14" t="s">
        <v>205</v>
      </c>
      <c r="B41" s="53" t="s">
        <v>8</v>
      </c>
      <c r="C41" s="148" t="s">
        <v>24</v>
      </c>
      <c r="D41" s="151">
        <v>798</v>
      </c>
      <c r="E41" s="148" t="s">
        <v>58</v>
      </c>
      <c r="F41" s="92" t="s">
        <v>50</v>
      </c>
      <c r="G41" s="19" t="s">
        <v>12</v>
      </c>
      <c r="H41" s="20"/>
      <c r="I41" s="38" t="str">
        <f t="shared" si="0"/>
        <v>Veuillez compléter ce prix</v>
      </c>
    </row>
    <row r="42" spans="1:9" ht="14.25" customHeight="1">
      <c r="A42" s="14" t="s">
        <v>206</v>
      </c>
      <c r="B42" s="53" t="s">
        <v>8</v>
      </c>
      <c r="C42" s="148" t="s">
        <v>24</v>
      </c>
      <c r="D42" s="151">
        <v>798</v>
      </c>
      <c r="E42" s="148" t="s">
        <v>59</v>
      </c>
      <c r="F42" s="92" t="s">
        <v>50</v>
      </c>
      <c r="G42" s="19" t="s">
        <v>12</v>
      </c>
      <c r="H42" s="20"/>
      <c r="I42" s="38" t="str">
        <f t="shared" si="0"/>
        <v>Veuillez compléter ce prix</v>
      </c>
    </row>
    <row r="43" spans="1:9" ht="14.25" customHeight="1">
      <c r="A43" s="14" t="s">
        <v>207</v>
      </c>
      <c r="B43" s="53" t="s">
        <v>8</v>
      </c>
      <c r="C43" s="152" t="s">
        <v>345</v>
      </c>
      <c r="D43" s="151">
        <v>756</v>
      </c>
      <c r="E43" s="148" t="s">
        <v>60</v>
      </c>
      <c r="F43" s="92" t="s">
        <v>50</v>
      </c>
      <c r="G43" s="19" t="s">
        <v>12</v>
      </c>
      <c r="H43" s="20"/>
      <c r="I43" s="38" t="str">
        <f t="shared" si="0"/>
        <v>Veuillez compléter ce prix</v>
      </c>
    </row>
    <row r="44" spans="1:9">
      <c r="A44" s="14" t="s">
        <v>208</v>
      </c>
      <c r="B44" s="53" t="s">
        <v>8</v>
      </c>
      <c r="C44" s="148" t="s">
        <v>22</v>
      </c>
      <c r="D44" s="151" t="s">
        <v>61</v>
      </c>
      <c r="E44" s="148" t="s">
        <v>62</v>
      </c>
      <c r="F44" s="92" t="s">
        <v>50</v>
      </c>
      <c r="G44" s="19" t="s">
        <v>12</v>
      </c>
      <c r="H44" s="20"/>
      <c r="I44" s="38" t="str">
        <f t="shared" si="0"/>
        <v>Veuillez compléter ce prix</v>
      </c>
    </row>
    <row r="45" spans="1:9" ht="14.25" customHeight="1">
      <c r="A45" s="14" t="s">
        <v>209</v>
      </c>
      <c r="B45" s="53" t="s">
        <v>8</v>
      </c>
      <c r="C45" s="148" t="s">
        <v>24</v>
      </c>
      <c r="D45" s="151">
        <v>763</v>
      </c>
      <c r="E45" s="148" t="s">
        <v>63</v>
      </c>
      <c r="F45" s="92" t="s">
        <v>64</v>
      </c>
      <c r="G45" s="19" t="s">
        <v>12</v>
      </c>
      <c r="H45" s="20"/>
      <c r="I45" s="38" t="str">
        <f t="shared" si="0"/>
        <v>Veuillez compléter ce prix</v>
      </c>
    </row>
    <row r="46" spans="1:9" ht="14.25" customHeight="1">
      <c r="A46" s="14" t="s">
        <v>210</v>
      </c>
      <c r="B46" s="53" t="s">
        <v>8</v>
      </c>
      <c r="C46" s="148" t="s">
        <v>24</v>
      </c>
      <c r="D46" s="151">
        <v>181</v>
      </c>
      <c r="E46" s="148" t="s">
        <v>46</v>
      </c>
      <c r="F46" s="92" t="s">
        <v>64</v>
      </c>
      <c r="G46" s="19" t="s">
        <v>12</v>
      </c>
      <c r="H46" s="20"/>
      <c r="I46" s="38" t="str">
        <f t="shared" si="0"/>
        <v>Veuillez compléter ce prix</v>
      </c>
    </row>
    <row r="47" spans="1:9" ht="14.25" customHeight="1">
      <c r="A47" s="14" t="s">
        <v>211</v>
      </c>
      <c r="B47" s="53" t="s">
        <v>8</v>
      </c>
      <c r="C47" s="148" t="s">
        <v>24</v>
      </c>
      <c r="D47" s="151">
        <v>181</v>
      </c>
      <c r="E47" s="148" t="s">
        <v>52</v>
      </c>
      <c r="F47" s="92" t="s">
        <v>64</v>
      </c>
      <c r="G47" s="19" t="s">
        <v>12</v>
      </c>
      <c r="H47" s="20"/>
      <c r="I47" s="38" t="str">
        <f t="shared" si="0"/>
        <v>Veuillez compléter ce prix</v>
      </c>
    </row>
    <row r="48" spans="1:9" ht="14.25" customHeight="1">
      <c r="A48" s="14" t="s">
        <v>212</v>
      </c>
      <c r="B48" s="53" t="s">
        <v>8</v>
      </c>
      <c r="C48" s="148" t="s">
        <v>24</v>
      </c>
      <c r="D48" s="151">
        <v>181</v>
      </c>
      <c r="E48" s="148" t="s">
        <v>65</v>
      </c>
      <c r="F48" s="92" t="s">
        <v>64</v>
      </c>
      <c r="G48" s="19" t="s">
        <v>12</v>
      </c>
      <c r="H48" s="20"/>
      <c r="I48" s="38" t="str">
        <f t="shared" si="0"/>
        <v>Veuillez compléter ce prix</v>
      </c>
    </row>
    <row r="49" spans="1:9" ht="14.25" customHeight="1">
      <c r="A49" s="14" t="s">
        <v>213</v>
      </c>
      <c r="B49" s="53" t="s">
        <v>8</v>
      </c>
      <c r="C49" s="148" t="s">
        <v>24</v>
      </c>
      <c r="D49" s="151">
        <v>181</v>
      </c>
      <c r="E49" s="148" t="s">
        <v>66</v>
      </c>
      <c r="F49" s="92" t="s">
        <v>64</v>
      </c>
      <c r="G49" s="19" t="s">
        <v>12</v>
      </c>
      <c r="H49" s="20"/>
      <c r="I49" s="38" t="str">
        <f t="shared" si="0"/>
        <v>Veuillez compléter ce prix</v>
      </c>
    </row>
    <row r="50" spans="1:9" ht="14.25" customHeight="1">
      <c r="A50" s="14" t="s">
        <v>214</v>
      </c>
      <c r="B50" s="53" t="s">
        <v>8</v>
      </c>
      <c r="C50" s="148" t="s">
        <v>24</v>
      </c>
      <c r="D50" s="151">
        <v>181</v>
      </c>
      <c r="E50" s="148" t="s">
        <v>67</v>
      </c>
      <c r="F50" s="92" t="s">
        <v>64</v>
      </c>
      <c r="G50" s="19" t="s">
        <v>12</v>
      </c>
      <c r="H50" s="20"/>
      <c r="I50" s="38" t="str">
        <f t="shared" si="0"/>
        <v>Veuillez compléter ce prix</v>
      </c>
    </row>
    <row r="51" spans="1:9" ht="14.25" customHeight="1">
      <c r="A51" s="14" t="s">
        <v>215</v>
      </c>
      <c r="B51" s="53" t="s">
        <v>8</v>
      </c>
      <c r="C51" s="148" t="s">
        <v>24</v>
      </c>
      <c r="D51" s="151" t="s">
        <v>68</v>
      </c>
      <c r="E51" s="148" t="s">
        <v>69</v>
      </c>
      <c r="F51" s="92" t="s">
        <v>64</v>
      </c>
      <c r="G51" s="19" t="s">
        <v>12</v>
      </c>
      <c r="H51" s="20"/>
      <c r="I51" s="38" t="str">
        <f t="shared" si="0"/>
        <v>Veuillez compléter ce prix</v>
      </c>
    </row>
    <row r="52" spans="1:9" ht="14.25" customHeight="1">
      <c r="A52" s="14" t="s">
        <v>216</v>
      </c>
      <c r="B52" s="53" t="s">
        <v>8</v>
      </c>
      <c r="C52" s="148" t="s">
        <v>9</v>
      </c>
      <c r="D52" s="151" t="s">
        <v>70</v>
      </c>
      <c r="E52" s="148" t="s">
        <v>71</v>
      </c>
      <c r="F52" s="92" t="s">
        <v>72</v>
      </c>
      <c r="G52" s="19" t="s">
        <v>12</v>
      </c>
      <c r="H52" s="20"/>
      <c r="I52" s="38" t="str">
        <f t="shared" si="0"/>
        <v>Veuillez compléter ce prix</v>
      </c>
    </row>
    <row r="53" spans="1:9" ht="14.25" customHeight="1">
      <c r="A53" s="14" t="s">
        <v>217</v>
      </c>
      <c r="B53" s="53" t="s">
        <v>8</v>
      </c>
      <c r="C53" s="148" t="s">
        <v>9</v>
      </c>
      <c r="D53" s="151">
        <v>424</v>
      </c>
      <c r="E53" s="148" t="s">
        <v>73</v>
      </c>
      <c r="F53" s="92" t="s">
        <v>74</v>
      </c>
      <c r="G53" s="19" t="s">
        <v>12</v>
      </c>
      <c r="H53" s="20"/>
      <c r="I53" s="38" t="str">
        <f t="shared" si="0"/>
        <v>Veuillez compléter ce prix</v>
      </c>
    </row>
    <row r="54" spans="1:9" ht="14.25" customHeight="1">
      <c r="A54" s="14" t="s">
        <v>218</v>
      </c>
      <c r="B54" s="53" t="s">
        <v>8</v>
      </c>
      <c r="C54" s="148" t="s">
        <v>9</v>
      </c>
      <c r="D54" s="151">
        <v>646</v>
      </c>
      <c r="E54" s="148" t="s">
        <v>75</v>
      </c>
      <c r="F54" s="92" t="s">
        <v>76</v>
      </c>
      <c r="G54" s="19" t="s">
        <v>12</v>
      </c>
      <c r="H54" s="20"/>
      <c r="I54" s="38" t="str">
        <f t="shared" si="0"/>
        <v>Veuillez compléter ce prix</v>
      </c>
    </row>
    <row r="55" spans="1:9" ht="14.25" customHeight="1">
      <c r="A55" s="14" t="s">
        <v>219</v>
      </c>
      <c r="B55" s="53" t="s">
        <v>8</v>
      </c>
      <c r="C55" s="148" t="s">
        <v>9</v>
      </c>
      <c r="D55" s="151">
        <v>646</v>
      </c>
      <c r="E55" s="148" t="s">
        <v>77</v>
      </c>
      <c r="F55" s="92" t="s">
        <v>76</v>
      </c>
      <c r="G55" s="19" t="s">
        <v>12</v>
      </c>
      <c r="H55" s="20"/>
      <c r="I55" s="38" t="str">
        <f t="shared" si="0"/>
        <v>Veuillez compléter ce prix</v>
      </c>
    </row>
    <row r="56" spans="1:9" ht="14.25" customHeight="1">
      <c r="A56" s="14" t="s">
        <v>220</v>
      </c>
      <c r="B56" s="53" t="s">
        <v>8</v>
      </c>
      <c r="C56" s="148" t="s">
        <v>9</v>
      </c>
      <c r="D56" s="151">
        <v>245</v>
      </c>
      <c r="E56" s="148" t="s">
        <v>78</v>
      </c>
      <c r="F56" s="92" t="s">
        <v>76</v>
      </c>
      <c r="G56" s="19" t="s">
        <v>12</v>
      </c>
      <c r="H56" s="20"/>
      <c r="I56" s="38" t="str">
        <f t="shared" si="0"/>
        <v>Veuillez compléter ce prix</v>
      </c>
    </row>
    <row r="57" spans="1:9" ht="14.25" customHeight="1">
      <c r="A57" s="14" t="s">
        <v>221</v>
      </c>
      <c r="B57" s="53" t="s">
        <v>8</v>
      </c>
      <c r="C57" s="148" t="s">
        <v>13</v>
      </c>
      <c r="D57" s="151">
        <v>436</v>
      </c>
      <c r="E57" s="148" t="s">
        <v>79</v>
      </c>
      <c r="F57" s="92" t="s">
        <v>76</v>
      </c>
      <c r="G57" s="19" t="s">
        <v>12</v>
      </c>
      <c r="H57" s="20"/>
      <c r="I57" s="38" t="str">
        <f t="shared" si="0"/>
        <v>Veuillez compléter ce prix</v>
      </c>
    </row>
    <row r="58" spans="1:9" ht="14.25" customHeight="1">
      <c r="A58" s="14" t="s">
        <v>222</v>
      </c>
      <c r="B58" s="53" t="s">
        <v>8</v>
      </c>
      <c r="C58" s="148" t="s">
        <v>9</v>
      </c>
      <c r="D58" s="151">
        <v>512</v>
      </c>
      <c r="E58" s="148" t="s">
        <v>80</v>
      </c>
      <c r="F58" s="92" t="s">
        <v>76</v>
      </c>
      <c r="G58" s="19" t="s">
        <v>12</v>
      </c>
      <c r="H58" s="20"/>
      <c r="I58" s="38" t="str">
        <f t="shared" si="0"/>
        <v>Veuillez compléter ce prix</v>
      </c>
    </row>
    <row r="59" spans="1:9" ht="14.25" customHeight="1">
      <c r="A59" s="14" t="s">
        <v>367</v>
      </c>
      <c r="B59" s="53" t="s">
        <v>8</v>
      </c>
      <c r="C59" s="148" t="s">
        <v>9</v>
      </c>
      <c r="D59" s="151">
        <v>425</v>
      </c>
      <c r="E59" s="148" t="s">
        <v>81</v>
      </c>
      <c r="F59" s="92" t="s">
        <v>76</v>
      </c>
      <c r="G59" s="19" t="s">
        <v>12</v>
      </c>
      <c r="H59" s="20"/>
      <c r="I59" s="38" t="str">
        <f t="shared" si="0"/>
        <v>Veuillez compléter ce prix</v>
      </c>
    </row>
    <row r="60" spans="1:9" ht="14.25" customHeight="1">
      <c r="A60" s="14" t="s">
        <v>368</v>
      </c>
      <c r="B60" s="53" t="s">
        <v>8</v>
      </c>
      <c r="C60" s="148" t="s">
        <v>16</v>
      </c>
      <c r="D60" s="151">
        <v>899</v>
      </c>
      <c r="E60" s="148" t="s">
        <v>82</v>
      </c>
      <c r="F60" s="92" t="s">
        <v>76</v>
      </c>
      <c r="G60" s="19" t="s">
        <v>12</v>
      </c>
      <c r="H60" s="20"/>
      <c r="I60" s="38" t="str">
        <f t="shared" si="0"/>
        <v>Veuillez compléter ce prix</v>
      </c>
    </row>
    <row r="61" spans="1:9" ht="14.25" customHeight="1">
      <c r="A61" s="14" t="s">
        <v>369</v>
      </c>
      <c r="B61" s="53" t="s">
        <v>8</v>
      </c>
      <c r="C61" s="148" t="s">
        <v>24</v>
      </c>
      <c r="D61" s="151">
        <v>940</v>
      </c>
      <c r="E61" s="148" t="s">
        <v>83</v>
      </c>
      <c r="F61" s="92" t="s">
        <v>76</v>
      </c>
      <c r="G61" s="19" t="s">
        <v>12</v>
      </c>
      <c r="H61" s="20"/>
      <c r="I61" s="38" t="str">
        <f t="shared" si="0"/>
        <v>Veuillez compléter ce prix</v>
      </c>
    </row>
    <row r="62" spans="1:9" ht="14.25" customHeight="1">
      <c r="A62" s="14" t="s">
        <v>223</v>
      </c>
      <c r="B62" s="53" t="s">
        <v>8</v>
      </c>
      <c r="C62" s="148" t="s">
        <v>24</v>
      </c>
      <c r="D62" s="151">
        <v>941</v>
      </c>
      <c r="E62" s="148" t="s">
        <v>84</v>
      </c>
      <c r="F62" s="92" t="s">
        <v>76</v>
      </c>
      <c r="G62" s="19" t="s">
        <v>12</v>
      </c>
      <c r="H62" s="20"/>
      <c r="I62" s="38" t="str">
        <f t="shared" si="0"/>
        <v>Veuillez compléter ce prix</v>
      </c>
    </row>
    <row r="63" spans="1:9" ht="14.25" customHeight="1">
      <c r="A63" s="14" t="s">
        <v>224</v>
      </c>
      <c r="B63" s="53" t="s">
        <v>8</v>
      </c>
      <c r="C63" s="148" t="s">
        <v>24</v>
      </c>
      <c r="D63" s="151">
        <v>942</v>
      </c>
      <c r="E63" s="148" t="s">
        <v>85</v>
      </c>
      <c r="F63" s="92" t="s">
        <v>76</v>
      </c>
      <c r="G63" s="19" t="s">
        <v>12</v>
      </c>
      <c r="H63" s="20"/>
      <c r="I63" s="38" t="str">
        <f t="shared" si="0"/>
        <v>Veuillez compléter ce prix</v>
      </c>
    </row>
    <row r="64" spans="1:9" ht="14.25" customHeight="1">
      <c r="A64" s="14" t="s">
        <v>225</v>
      </c>
      <c r="B64" s="53" t="s">
        <v>8</v>
      </c>
      <c r="C64" s="148" t="s">
        <v>24</v>
      </c>
      <c r="D64" s="151">
        <v>939</v>
      </c>
      <c r="E64" s="148" t="s">
        <v>86</v>
      </c>
      <c r="F64" s="92" t="s">
        <v>76</v>
      </c>
      <c r="G64" s="19" t="s">
        <v>12</v>
      </c>
      <c r="H64" s="20"/>
      <c r="I64" s="38" t="str">
        <f t="shared" si="0"/>
        <v>Veuillez compléter ce prix</v>
      </c>
    </row>
    <row r="65" spans="1:9" ht="14.25" customHeight="1">
      <c r="A65" s="14" t="s">
        <v>226</v>
      </c>
      <c r="B65" s="53" t="s">
        <v>8</v>
      </c>
      <c r="C65" s="148" t="s">
        <v>24</v>
      </c>
      <c r="D65" s="151">
        <v>938</v>
      </c>
      <c r="E65" s="148" t="s">
        <v>87</v>
      </c>
      <c r="F65" s="92" t="s">
        <v>76</v>
      </c>
      <c r="G65" s="19" t="s">
        <v>12</v>
      </c>
      <c r="H65" s="20"/>
      <c r="I65" s="38" t="str">
        <f t="shared" si="0"/>
        <v>Veuillez compléter ce prix</v>
      </c>
    </row>
    <row r="66" spans="1:9" ht="14.25" customHeight="1">
      <c r="A66" s="14" t="s">
        <v>227</v>
      </c>
      <c r="B66" s="53" t="s">
        <v>8</v>
      </c>
      <c r="C66" s="148" t="s">
        <v>9</v>
      </c>
      <c r="D66" s="151">
        <v>424</v>
      </c>
      <c r="E66" s="148" t="s">
        <v>88</v>
      </c>
      <c r="F66" s="92" t="s">
        <v>76</v>
      </c>
      <c r="G66" s="19" t="s">
        <v>12</v>
      </c>
      <c r="H66" s="20"/>
      <c r="I66" s="38" t="str">
        <f t="shared" si="0"/>
        <v>Veuillez compléter ce prix</v>
      </c>
    </row>
    <row r="67" spans="1:9" ht="14.25" customHeight="1">
      <c r="A67" s="14" t="s">
        <v>228</v>
      </c>
      <c r="B67" s="53" t="s">
        <v>8</v>
      </c>
      <c r="C67" s="148" t="s">
        <v>9</v>
      </c>
      <c r="D67" s="151">
        <v>646</v>
      </c>
      <c r="E67" s="148" t="s">
        <v>89</v>
      </c>
      <c r="F67" s="92" t="s">
        <v>76</v>
      </c>
      <c r="G67" s="19" t="s">
        <v>12</v>
      </c>
      <c r="H67" s="20"/>
      <c r="I67" s="38" t="str">
        <f t="shared" si="0"/>
        <v>Veuillez compléter ce prix</v>
      </c>
    </row>
    <row r="68" spans="1:9" ht="14.25" customHeight="1">
      <c r="A68" s="14" t="s">
        <v>229</v>
      </c>
      <c r="B68" s="53" t="s">
        <v>8</v>
      </c>
      <c r="C68" s="148" t="s">
        <v>9</v>
      </c>
      <c r="D68" s="151">
        <v>646</v>
      </c>
      <c r="E68" s="148" t="s">
        <v>90</v>
      </c>
      <c r="F68" s="92" t="s">
        <v>76</v>
      </c>
      <c r="G68" s="19" t="s">
        <v>12</v>
      </c>
      <c r="H68" s="20"/>
      <c r="I68" s="38" t="str">
        <f t="shared" si="0"/>
        <v>Veuillez compléter ce prix</v>
      </c>
    </row>
    <row r="69" spans="1:9" ht="14.25" customHeight="1">
      <c r="A69" s="14" t="s">
        <v>230</v>
      </c>
      <c r="B69" s="53" t="s">
        <v>8</v>
      </c>
      <c r="C69" s="148" t="s">
        <v>9</v>
      </c>
      <c r="D69" s="151">
        <v>512</v>
      </c>
      <c r="E69" s="148" t="s">
        <v>91</v>
      </c>
      <c r="F69" s="92" t="s">
        <v>76</v>
      </c>
      <c r="G69" s="19" t="s">
        <v>12</v>
      </c>
      <c r="H69" s="20"/>
      <c r="I69" s="38" t="str">
        <f t="shared" si="0"/>
        <v>Veuillez compléter ce prix</v>
      </c>
    </row>
    <row r="70" spans="1:9" ht="14.25" customHeight="1">
      <c r="A70" s="14" t="s">
        <v>231</v>
      </c>
      <c r="B70" s="53" t="s">
        <v>8</v>
      </c>
      <c r="C70" s="148" t="s">
        <v>9</v>
      </c>
      <c r="D70" s="151">
        <v>512</v>
      </c>
      <c r="E70" s="148" t="s">
        <v>92</v>
      </c>
      <c r="F70" s="92" t="s">
        <v>76</v>
      </c>
      <c r="G70" s="19" t="s">
        <v>12</v>
      </c>
      <c r="H70" s="20"/>
      <c r="I70" s="38" t="str">
        <f t="shared" si="0"/>
        <v>Veuillez compléter ce prix</v>
      </c>
    </row>
    <row r="71" spans="1:9" ht="14.25" customHeight="1">
      <c r="A71" s="14" t="s">
        <v>232</v>
      </c>
      <c r="B71" s="53" t="s">
        <v>8</v>
      </c>
      <c r="C71" s="148" t="s">
        <v>93</v>
      </c>
      <c r="D71" s="151">
        <v>173</v>
      </c>
      <c r="E71" s="148" t="s">
        <v>94</v>
      </c>
      <c r="F71" s="92" t="s">
        <v>76</v>
      </c>
      <c r="G71" s="19" t="s">
        <v>12</v>
      </c>
      <c r="H71" s="20"/>
      <c r="I71" s="38" t="str">
        <f t="shared" ref="I71:I88" si="1">IF(H71="","Veuillez compléter ce prix","")</f>
        <v>Veuillez compléter ce prix</v>
      </c>
    </row>
    <row r="72" spans="1:9" ht="14.25" customHeight="1">
      <c r="A72" s="14" t="s">
        <v>233</v>
      </c>
      <c r="B72" s="53" t="s">
        <v>8</v>
      </c>
      <c r="C72" s="148" t="s">
        <v>9</v>
      </c>
      <c r="D72" s="151">
        <v>437</v>
      </c>
      <c r="E72" s="148" t="s">
        <v>95</v>
      </c>
      <c r="F72" s="92" t="s">
        <v>76</v>
      </c>
      <c r="G72" s="19" t="s">
        <v>12</v>
      </c>
      <c r="H72" s="20"/>
      <c r="I72" s="38" t="str">
        <f t="shared" si="1"/>
        <v>Veuillez compléter ce prix</v>
      </c>
    </row>
    <row r="73" spans="1:9" ht="14.25" customHeight="1">
      <c r="A73" s="14" t="s">
        <v>234</v>
      </c>
      <c r="B73" s="53" t="s">
        <v>8</v>
      </c>
      <c r="C73" s="148" t="s">
        <v>9</v>
      </c>
      <c r="D73" s="151" t="s">
        <v>96</v>
      </c>
      <c r="E73" s="148" t="s">
        <v>97</v>
      </c>
      <c r="F73" s="92" t="s">
        <v>76</v>
      </c>
      <c r="G73" s="19" t="s">
        <v>12</v>
      </c>
      <c r="H73" s="20"/>
      <c r="I73" s="38" t="str">
        <f t="shared" si="1"/>
        <v>Veuillez compléter ce prix</v>
      </c>
    </row>
    <row r="74" spans="1:9" ht="14.25" customHeight="1">
      <c r="A74" s="14" t="s">
        <v>235</v>
      </c>
      <c r="B74" s="53" t="s">
        <v>8</v>
      </c>
      <c r="C74" s="148" t="s">
        <v>9</v>
      </c>
      <c r="D74" s="151">
        <v>240</v>
      </c>
      <c r="E74" s="148" t="s">
        <v>98</v>
      </c>
      <c r="F74" s="92" t="s">
        <v>99</v>
      </c>
      <c r="G74" s="19" t="s">
        <v>12</v>
      </c>
      <c r="H74" s="20"/>
      <c r="I74" s="38" t="str">
        <f t="shared" si="1"/>
        <v>Veuillez compléter ce prix</v>
      </c>
    </row>
    <row r="75" spans="1:9" ht="14.25" customHeight="1">
      <c r="A75" s="14" t="s">
        <v>370</v>
      </c>
      <c r="B75" s="53" t="s">
        <v>8</v>
      </c>
      <c r="C75" s="148" t="s">
        <v>100</v>
      </c>
      <c r="D75" s="151">
        <v>334</v>
      </c>
      <c r="E75" s="148" t="s">
        <v>101</v>
      </c>
      <c r="F75" s="92" t="s">
        <v>102</v>
      </c>
      <c r="G75" s="19" t="s">
        <v>12</v>
      </c>
      <c r="H75" s="20"/>
      <c r="I75" s="38" t="str">
        <f t="shared" si="1"/>
        <v>Veuillez compléter ce prix</v>
      </c>
    </row>
    <row r="76" spans="1:9" ht="14.25" customHeight="1">
      <c r="A76" s="14" t="s">
        <v>236</v>
      </c>
      <c r="B76" s="53" t="s">
        <v>8</v>
      </c>
      <c r="C76" s="148" t="s">
        <v>100</v>
      </c>
      <c r="D76" s="151">
        <v>334</v>
      </c>
      <c r="E76" s="148"/>
      <c r="F76" s="92" t="s">
        <v>114</v>
      </c>
      <c r="G76" s="19" t="s">
        <v>12</v>
      </c>
      <c r="H76" s="20"/>
      <c r="I76" s="38" t="str">
        <f t="shared" si="1"/>
        <v>Veuillez compléter ce prix</v>
      </c>
    </row>
    <row r="77" spans="1:9" ht="14.25" customHeight="1">
      <c r="A77" s="14" t="s">
        <v>237</v>
      </c>
      <c r="B77" s="53" t="s">
        <v>8</v>
      </c>
      <c r="C77" s="148" t="s">
        <v>103</v>
      </c>
      <c r="D77" s="151">
        <v>778</v>
      </c>
      <c r="E77" s="148" t="s">
        <v>104</v>
      </c>
      <c r="F77" s="92" t="s">
        <v>102</v>
      </c>
      <c r="G77" s="19" t="s">
        <v>12</v>
      </c>
      <c r="H77" s="20"/>
      <c r="I77" s="38" t="str">
        <f t="shared" si="1"/>
        <v>Veuillez compléter ce prix</v>
      </c>
    </row>
    <row r="78" spans="1:9" ht="14.25" customHeight="1">
      <c r="A78" s="14" t="s">
        <v>238</v>
      </c>
      <c r="B78" s="53" t="s">
        <v>8</v>
      </c>
      <c r="C78" s="148" t="s">
        <v>105</v>
      </c>
      <c r="D78" s="151">
        <v>418</v>
      </c>
      <c r="E78" s="148" t="s">
        <v>106</v>
      </c>
      <c r="F78" s="92" t="s">
        <v>102</v>
      </c>
      <c r="G78" s="19" t="s">
        <v>12</v>
      </c>
      <c r="H78" s="20"/>
      <c r="I78" s="38" t="str">
        <f t="shared" si="1"/>
        <v>Veuillez compléter ce prix</v>
      </c>
    </row>
    <row r="79" spans="1:9" ht="14.25" customHeight="1">
      <c r="A79" s="14" t="s">
        <v>239</v>
      </c>
      <c r="B79" s="53" t="s">
        <v>8</v>
      </c>
      <c r="C79" s="148" t="s">
        <v>9</v>
      </c>
      <c r="D79" s="151">
        <v>878</v>
      </c>
      <c r="E79" s="148" t="s">
        <v>107</v>
      </c>
      <c r="F79" s="92" t="s">
        <v>108</v>
      </c>
      <c r="G79" s="19" t="s">
        <v>12</v>
      </c>
      <c r="H79" s="20"/>
      <c r="I79" s="38" t="str">
        <f t="shared" si="1"/>
        <v>Veuillez compléter ce prix</v>
      </c>
    </row>
    <row r="80" spans="1:9" ht="14.25" customHeight="1">
      <c r="A80" s="14" t="s">
        <v>240</v>
      </c>
      <c r="B80" s="53" t="s">
        <v>8</v>
      </c>
      <c r="C80" s="148" t="s">
        <v>9</v>
      </c>
      <c r="D80" s="151">
        <v>878</v>
      </c>
      <c r="E80" s="148" t="s">
        <v>109</v>
      </c>
      <c r="F80" s="92" t="s">
        <v>108</v>
      </c>
      <c r="G80" s="19" t="s">
        <v>12</v>
      </c>
      <c r="H80" s="20"/>
      <c r="I80" s="38" t="str">
        <f t="shared" si="1"/>
        <v>Veuillez compléter ce prix</v>
      </c>
    </row>
    <row r="81" spans="1:9" ht="14.25" customHeight="1">
      <c r="A81" s="14" t="s">
        <v>241</v>
      </c>
      <c r="B81" s="53" t="s">
        <v>8</v>
      </c>
      <c r="C81" s="148" t="s">
        <v>9</v>
      </c>
      <c r="D81" s="151">
        <v>878</v>
      </c>
      <c r="E81" s="148" t="s">
        <v>110</v>
      </c>
      <c r="F81" s="92" t="s">
        <v>108</v>
      </c>
      <c r="G81" s="19" t="s">
        <v>12</v>
      </c>
      <c r="H81" s="20"/>
      <c r="I81" s="38" t="str">
        <f t="shared" si="1"/>
        <v>Veuillez compléter ce prix</v>
      </c>
    </row>
    <row r="82" spans="1:9" ht="14.25" customHeight="1">
      <c r="A82" s="14" t="s">
        <v>242</v>
      </c>
      <c r="B82" s="53" t="s">
        <v>8</v>
      </c>
      <c r="C82" s="148" t="s">
        <v>9</v>
      </c>
      <c r="D82" s="151">
        <v>878</v>
      </c>
      <c r="E82" s="148" t="s">
        <v>111</v>
      </c>
      <c r="F82" s="92" t="s">
        <v>108</v>
      </c>
      <c r="G82" s="19" t="s">
        <v>12</v>
      </c>
      <c r="H82" s="20"/>
      <c r="I82" s="38" t="str">
        <f t="shared" si="1"/>
        <v>Veuillez compléter ce prix</v>
      </c>
    </row>
    <row r="83" spans="1:9" ht="14.25" customHeight="1">
      <c r="A83" s="14" t="s">
        <v>243</v>
      </c>
      <c r="B83" s="53" t="s">
        <v>8</v>
      </c>
      <c r="C83" s="148" t="s">
        <v>9</v>
      </c>
      <c r="D83" s="151">
        <v>878</v>
      </c>
      <c r="E83" s="148" t="s">
        <v>112</v>
      </c>
      <c r="F83" s="92" t="s">
        <v>108</v>
      </c>
      <c r="G83" s="19" t="s">
        <v>12</v>
      </c>
      <c r="H83" s="20"/>
      <c r="I83" s="38" t="str">
        <f t="shared" si="1"/>
        <v>Veuillez compléter ce prix</v>
      </c>
    </row>
    <row r="84" spans="1:9" ht="14.25" customHeight="1">
      <c r="A84" s="14" t="s">
        <v>244</v>
      </c>
      <c r="B84" s="53" t="s">
        <v>8</v>
      </c>
      <c r="C84" s="153" t="s">
        <v>55</v>
      </c>
      <c r="D84" s="154" t="s">
        <v>113</v>
      </c>
      <c r="E84" s="153"/>
      <c r="F84" s="155" t="s">
        <v>114</v>
      </c>
      <c r="G84" s="19" t="s">
        <v>12</v>
      </c>
      <c r="H84" s="20"/>
      <c r="I84" s="38" t="str">
        <f t="shared" si="1"/>
        <v>Veuillez compléter ce prix</v>
      </c>
    </row>
    <row r="85" spans="1:9" ht="14.25" customHeight="1">
      <c r="A85" s="14" t="s">
        <v>245</v>
      </c>
      <c r="B85" s="53" t="s">
        <v>8</v>
      </c>
      <c r="C85" s="153" t="s">
        <v>346</v>
      </c>
      <c r="D85" s="154" t="s">
        <v>347</v>
      </c>
      <c r="E85" s="153"/>
      <c r="F85" s="155" t="s">
        <v>348</v>
      </c>
      <c r="G85" s="19" t="s">
        <v>12</v>
      </c>
      <c r="H85" s="20"/>
      <c r="I85" s="38" t="str">
        <f t="shared" si="1"/>
        <v>Veuillez compléter ce prix</v>
      </c>
    </row>
    <row r="86" spans="1:9" ht="14.25" customHeight="1">
      <c r="A86" s="14" t="s">
        <v>246</v>
      </c>
      <c r="B86" s="53" t="s">
        <v>8</v>
      </c>
      <c r="C86" s="153" t="s">
        <v>346</v>
      </c>
      <c r="D86" s="154" t="s">
        <v>347</v>
      </c>
      <c r="E86" s="153"/>
      <c r="F86" s="155" t="s">
        <v>348</v>
      </c>
      <c r="G86" s="19" t="s">
        <v>12</v>
      </c>
      <c r="H86" s="20"/>
      <c r="I86" s="38" t="str">
        <f t="shared" si="1"/>
        <v>Veuillez compléter ce prix</v>
      </c>
    </row>
    <row r="87" spans="1:9" ht="14.25" customHeight="1">
      <c r="A87" s="14" t="s">
        <v>247</v>
      </c>
      <c r="B87" s="53" t="s">
        <v>8</v>
      </c>
      <c r="C87" s="153" t="s">
        <v>346</v>
      </c>
      <c r="D87" s="154" t="s">
        <v>347</v>
      </c>
      <c r="E87" s="153"/>
      <c r="F87" s="155" t="s">
        <v>348</v>
      </c>
      <c r="G87" s="19" t="s">
        <v>12</v>
      </c>
      <c r="H87" s="20"/>
      <c r="I87" s="38" t="str">
        <f t="shared" si="1"/>
        <v>Veuillez compléter ce prix</v>
      </c>
    </row>
    <row r="88" spans="1:9" ht="14.25" customHeight="1" thickBot="1">
      <c r="A88" s="14" t="s">
        <v>248</v>
      </c>
      <c r="B88" s="53" t="s">
        <v>8</v>
      </c>
      <c r="C88" s="148" t="s">
        <v>346</v>
      </c>
      <c r="D88" s="151" t="s">
        <v>347</v>
      </c>
      <c r="E88" s="148"/>
      <c r="F88" s="92" t="s">
        <v>348</v>
      </c>
      <c r="G88" s="19" t="s">
        <v>12</v>
      </c>
      <c r="H88" s="20"/>
      <c r="I88" s="38" t="str">
        <f t="shared" si="1"/>
        <v>Veuillez compléter ce prix</v>
      </c>
    </row>
    <row r="89" spans="1:9" s="146" customFormat="1" ht="15.75" customHeight="1" thickBot="1">
      <c r="A89" s="201" t="s">
        <v>417</v>
      </c>
      <c r="B89" s="202"/>
      <c r="C89" s="202"/>
      <c r="D89" s="202"/>
      <c r="E89" s="202"/>
      <c r="F89" s="202"/>
      <c r="G89" s="203"/>
      <c r="H89" s="145">
        <f>SUM(H6:H88)</f>
        <v>0</v>
      </c>
    </row>
    <row r="90" spans="1:9" s="146" customFormat="1" ht="15.75" customHeight="1" thickBot="1">
      <c r="A90" s="98"/>
      <c r="B90" s="98"/>
      <c r="C90" s="98"/>
      <c r="D90" s="98"/>
      <c r="E90" s="98"/>
      <c r="F90" s="98"/>
      <c r="G90" s="98"/>
      <c r="H90" s="147"/>
    </row>
    <row r="91" spans="1:9" ht="15.75" thickBot="1">
      <c r="A91" s="204" t="s">
        <v>353</v>
      </c>
      <c r="B91" s="205"/>
      <c r="C91" s="205"/>
      <c r="D91" s="205"/>
      <c r="E91" s="205"/>
      <c r="F91" s="205"/>
      <c r="G91" s="205"/>
      <c r="H91" s="206"/>
    </row>
    <row r="92" spans="1:9" ht="15" customHeight="1" thickBot="1">
      <c r="A92" s="3" t="s">
        <v>0</v>
      </c>
      <c r="B92" s="4" t="s">
        <v>1</v>
      </c>
      <c r="C92" s="200" t="s">
        <v>319</v>
      </c>
      <c r="D92" s="200"/>
      <c r="E92" s="200"/>
      <c r="F92" s="200"/>
      <c r="G92" s="5" t="s">
        <v>6</v>
      </c>
      <c r="H92" s="33" t="s">
        <v>304</v>
      </c>
      <c r="I92" s="38"/>
    </row>
    <row r="93" spans="1:9" ht="15" customHeight="1">
      <c r="A93" s="14" t="s">
        <v>249</v>
      </c>
      <c r="B93" s="8" t="s">
        <v>305</v>
      </c>
      <c r="C93" s="189" t="s">
        <v>306</v>
      </c>
      <c r="D93" s="189"/>
      <c r="E93" s="189"/>
      <c r="F93" s="189"/>
      <c r="G93" s="49" t="s">
        <v>12</v>
      </c>
      <c r="H93" s="50"/>
      <c r="I93" s="38" t="str">
        <f t="shared" ref="I93:I94" si="2">IF(H93="","Veuillez compléter ce prix","")</f>
        <v>Veuillez compléter ce prix</v>
      </c>
    </row>
    <row r="94" spans="1:9" ht="15" customHeight="1" thickBot="1">
      <c r="A94" s="46" t="s">
        <v>250</v>
      </c>
      <c r="B94" s="21" t="s">
        <v>305</v>
      </c>
      <c r="C94" s="190" t="s">
        <v>307</v>
      </c>
      <c r="D94" s="190"/>
      <c r="E94" s="190"/>
      <c r="F94" s="190"/>
      <c r="G94" s="31" t="s">
        <v>12</v>
      </c>
      <c r="H94" s="32"/>
      <c r="I94" s="38" t="str">
        <f t="shared" si="2"/>
        <v>Veuillez compléter ce prix</v>
      </c>
    </row>
    <row r="95" spans="1:9" s="146" customFormat="1" ht="15.75" customHeight="1" thickBot="1">
      <c r="A95" s="201" t="s">
        <v>425</v>
      </c>
      <c r="B95" s="202"/>
      <c r="C95" s="202"/>
      <c r="D95" s="202"/>
      <c r="E95" s="202"/>
      <c r="F95" s="202"/>
      <c r="G95" s="203"/>
      <c r="H95" s="145">
        <f>SUM(H93:H94)</f>
        <v>0</v>
      </c>
    </row>
    <row r="96" spans="1:9" ht="15.75" thickBot="1"/>
    <row r="97" spans="1:9" ht="15" customHeight="1" thickBot="1">
      <c r="A97" s="204" t="s">
        <v>426</v>
      </c>
      <c r="B97" s="205"/>
      <c r="C97" s="205"/>
      <c r="D97" s="205"/>
      <c r="E97" s="205"/>
      <c r="F97" s="205"/>
      <c r="G97" s="205"/>
      <c r="H97" s="206"/>
      <c r="I97" s="38"/>
    </row>
    <row r="98" spans="1:9" ht="15" customHeight="1" thickBot="1">
      <c r="A98" s="3" t="s">
        <v>0</v>
      </c>
      <c r="B98" s="4" t="s">
        <v>1</v>
      </c>
      <c r="C98" s="200" t="s">
        <v>319</v>
      </c>
      <c r="D98" s="200"/>
      <c r="E98" s="200"/>
      <c r="F98" s="200"/>
      <c r="G98" s="5" t="s">
        <v>6</v>
      </c>
      <c r="H98" s="33" t="s">
        <v>304</v>
      </c>
      <c r="I98" s="38" t="str">
        <f>IF(H98="","Veuillez compléter ce prix","")</f>
        <v/>
      </c>
    </row>
    <row r="99" spans="1:9" ht="15" customHeight="1">
      <c r="A99" s="7" t="s">
        <v>251</v>
      </c>
      <c r="B99" s="8" t="s">
        <v>305</v>
      </c>
      <c r="C99" s="189" t="s">
        <v>499</v>
      </c>
      <c r="D99" s="189"/>
      <c r="E99" s="189"/>
      <c r="F99" s="189"/>
      <c r="G99" s="49">
        <v>1</v>
      </c>
      <c r="H99" s="50"/>
      <c r="I99" s="38" t="str">
        <f>IF(H99="","Veuillez compléter ce prix","")</f>
        <v>Veuillez compléter ce prix</v>
      </c>
    </row>
    <row r="100" spans="1:9" ht="15" customHeight="1">
      <c r="A100" s="14" t="s">
        <v>252</v>
      </c>
      <c r="B100" s="15" t="s">
        <v>305</v>
      </c>
      <c r="C100" s="207" t="s">
        <v>320</v>
      </c>
      <c r="D100" s="207"/>
      <c r="E100" s="207"/>
      <c r="F100" s="207"/>
      <c r="G100" s="34" t="s">
        <v>321</v>
      </c>
      <c r="H100" s="35"/>
      <c r="I100" s="38" t="str">
        <f>IF(H100="","Veuillez compléter ce prix","")</f>
        <v>Veuillez compléter ce prix</v>
      </c>
    </row>
    <row r="101" spans="1:9" ht="15" customHeight="1" thickBot="1">
      <c r="A101" s="14" t="s">
        <v>388</v>
      </c>
      <c r="B101" s="15" t="s">
        <v>305</v>
      </c>
      <c r="C101" s="207" t="s">
        <v>339</v>
      </c>
      <c r="D101" s="207"/>
      <c r="E101" s="207"/>
      <c r="F101" s="207"/>
      <c r="G101" s="34" t="s">
        <v>340</v>
      </c>
      <c r="H101" s="96"/>
      <c r="I101" s="38" t="str">
        <f>IF(H101="","Veuillez compléter ce prix","")</f>
        <v>Veuillez compléter ce prix</v>
      </c>
    </row>
    <row r="102" spans="1:9" ht="15.75" thickBot="1">
      <c r="A102" s="201" t="s">
        <v>419</v>
      </c>
      <c r="B102" s="202"/>
      <c r="C102" s="202"/>
      <c r="D102" s="202"/>
      <c r="E102" s="202"/>
      <c r="F102" s="202"/>
      <c r="G102" s="203"/>
      <c r="H102" s="97">
        <f>SUM(H99:H101)</f>
        <v>0</v>
      </c>
    </row>
  </sheetData>
  <mergeCells count="15">
    <mergeCell ref="A95:G95"/>
    <mergeCell ref="A102:G102"/>
    <mergeCell ref="A97:H97"/>
    <mergeCell ref="C98:F98"/>
    <mergeCell ref="C99:F99"/>
    <mergeCell ref="C100:F100"/>
    <mergeCell ref="C101:F101"/>
    <mergeCell ref="C93:F93"/>
    <mergeCell ref="C94:F94"/>
    <mergeCell ref="A1:H1"/>
    <mergeCell ref="B2:H2"/>
    <mergeCell ref="A4:H4"/>
    <mergeCell ref="C92:F92"/>
    <mergeCell ref="A89:G89"/>
    <mergeCell ref="A91:H9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workbookViewId="0">
      <selection activeCell="C36" sqref="C36:F36"/>
    </sheetView>
  </sheetViews>
  <sheetFormatPr baseColWidth="10" defaultColWidth="11.42578125" defaultRowHeight="15"/>
  <cols>
    <col min="1" max="1" width="14.5703125" style="1" bestFit="1" customWidth="1"/>
    <col min="2" max="2" width="11.42578125" style="1"/>
    <col min="3" max="3" width="25" style="1" bestFit="1" customWidth="1"/>
    <col min="4" max="4" width="7.7109375" style="1" bestFit="1" customWidth="1"/>
    <col min="5" max="5" width="11.42578125" style="1"/>
    <col min="6" max="6" width="44.140625" style="1" customWidth="1"/>
    <col min="7" max="7" width="13.5703125" style="1" customWidth="1"/>
    <col min="8" max="8" width="16.28515625" style="1" customWidth="1"/>
    <col min="9" max="9" width="24.42578125" style="1" bestFit="1" customWidth="1"/>
    <col min="10" max="10" width="20.85546875" style="1" bestFit="1" customWidth="1"/>
    <col min="11" max="16384" width="11.42578125" style="1"/>
  </cols>
  <sheetData>
    <row r="1" spans="1:9" ht="15.75" thickBot="1">
      <c r="A1" s="191" t="s">
        <v>355</v>
      </c>
      <c r="B1" s="192"/>
      <c r="C1" s="192"/>
      <c r="D1" s="192"/>
      <c r="E1" s="192"/>
      <c r="F1" s="192"/>
      <c r="G1" s="192"/>
      <c r="H1" s="193"/>
    </row>
    <row r="2" spans="1:9" ht="15.75" thickBot="1">
      <c r="A2" s="36" t="s">
        <v>352</v>
      </c>
      <c r="B2" s="208"/>
      <c r="C2" s="209"/>
      <c r="D2" s="209"/>
      <c r="E2" s="209"/>
      <c r="F2" s="209"/>
      <c r="G2" s="209"/>
      <c r="H2" s="210"/>
    </row>
    <row r="3" spans="1:9" ht="15.75" thickBot="1"/>
    <row r="4" spans="1:9" s="2" customFormat="1" ht="15.75" thickBot="1">
      <c r="A4" s="197" t="s">
        <v>323</v>
      </c>
      <c r="B4" s="198"/>
      <c r="C4" s="198"/>
      <c r="D4" s="198"/>
      <c r="E4" s="198"/>
      <c r="F4" s="198"/>
      <c r="G4" s="198"/>
      <c r="H4" s="199"/>
    </row>
    <row r="5" spans="1:9" s="2" customFormat="1" ht="30.75" thickBot="1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5" t="s">
        <v>6</v>
      </c>
      <c r="H5" s="6" t="s">
        <v>371</v>
      </c>
      <c r="I5" s="37"/>
    </row>
    <row r="6" spans="1:9" ht="15" customHeight="1">
      <c r="A6" s="7" t="s">
        <v>253</v>
      </c>
      <c r="B6" s="8" t="s">
        <v>115</v>
      </c>
      <c r="C6" s="8" t="s">
        <v>116</v>
      </c>
      <c r="D6" s="9" t="s">
        <v>117</v>
      </c>
      <c r="E6" s="10"/>
      <c r="F6" s="11" t="s">
        <v>118</v>
      </c>
      <c r="G6" s="12" t="s">
        <v>12</v>
      </c>
      <c r="H6" s="13"/>
      <c r="I6" s="38" t="str">
        <f t="shared" ref="I6:I25" si="0">IF(H6="","Veuillez compléter ce prix","")</f>
        <v>Veuillez compléter ce prix</v>
      </c>
    </row>
    <row r="7" spans="1:9" ht="15" customHeight="1">
      <c r="A7" s="14" t="s">
        <v>254</v>
      </c>
      <c r="B7" s="15" t="s">
        <v>115</v>
      </c>
      <c r="C7" s="15" t="s">
        <v>116</v>
      </c>
      <c r="D7" s="16" t="s">
        <v>117</v>
      </c>
      <c r="E7" s="17"/>
      <c r="F7" s="18" t="s">
        <v>118</v>
      </c>
      <c r="G7" s="19" t="s">
        <v>12</v>
      </c>
      <c r="H7" s="20"/>
      <c r="I7" s="38" t="str">
        <f t="shared" si="0"/>
        <v>Veuillez compléter ce prix</v>
      </c>
    </row>
    <row r="8" spans="1:9">
      <c r="A8" s="14" t="s">
        <v>255</v>
      </c>
      <c r="B8" s="15" t="s">
        <v>115</v>
      </c>
      <c r="C8" s="15" t="s">
        <v>119</v>
      </c>
      <c r="D8" s="16" t="s">
        <v>120</v>
      </c>
      <c r="E8" s="17"/>
      <c r="F8" s="18" t="s">
        <v>121</v>
      </c>
      <c r="G8" s="19" t="s">
        <v>12</v>
      </c>
      <c r="H8" s="20"/>
      <c r="I8" s="38" t="str">
        <f t="shared" si="0"/>
        <v>Veuillez compléter ce prix</v>
      </c>
    </row>
    <row r="9" spans="1:9" ht="15" customHeight="1">
      <c r="A9" s="14" t="s">
        <v>256</v>
      </c>
      <c r="B9" s="15" t="s">
        <v>115</v>
      </c>
      <c r="C9" s="15" t="s">
        <v>122</v>
      </c>
      <c r="D9" s="16" t="s">
        <v>123</v>
      </c>
      <c r="E9" s="17"/>
      <c r="F9" s="18" t="s">
        <v>124</v>
      </c>
      <c r="G9" s="19" t="s">
        <v>12</v>
      </c>
      <c r="H9" s="20"/>
      <c r="I9" s="38" t="str">
        <f t="shared" si="0"/>
        <v>Veuillez compléter ce prix</v>
      </c>
    </row>
    <row r="10" spans="1:9">
      <c r="A10" s="14" t="s">
        <v>257</v>
      </c>
      <c r="B10" s="15" t="s">
        <v>115</v>
      </c>
      <c r="C10" s="15" t="s">
        <v>125</v>
      </c>
      <c r="D10" s="16" t="s">
        <v>126</v>
      </c>
      <c r="E10" s="17"/>
      <c r="F10" s="18" t="s">
        <v>127</v>
      </c>
      <c r="G10" s="19" t="s">
        <v>12</v>
      </c>
      <c r="H10" s="20"/>
      <c r="I10" s="38" t="str">
        <f t="shared" si="0"/>
        <v>Veuillez compléter ce prix</v>
      </c>
    </row>
    <row r="11" spans="1:9">
      <c r="A11" s="14" t="s">
        <v>258</v>
      </c>
      <c r="B11" s="15" t="s">
        <v>115</v>
      </c>
      <c r="C11" s="15" t="s">
        <v>128</v>
      </c>
      <c r="D11" s="16" t="s">
        <v>129</v>
      </c>
      <c r="E11" s="17"/>
      <c r="F11" s="18" t="s">
        <v>121</v>
      </c>
      <c r="G11" s="19" t="s">
        <v>12</v>
      </c>
      <c r="H11" s="20"/>
      <c r="I11" s="38" t="str">
        <f t="shared" si="0"/>
        <v>Veuillez compléter ce prix</v>
      </c>
    </row>
    <row r="12" spans="1:9" ht="15" customHeight="1">
      <c r="A12" s="14" t="s">
        <v>259</v>
      </c>
      <c r="B12" s="15" t="s">
        <v>115</v>
      </c>
      <c r="C12" s="15" t="s">
        <v>128</v>
      </c>
      <c r="D12" s="16" t="s">
        <v>129</v>
      </c>
      <c r="E12" s="17"/>
      <c r="F12" s="18" t="s">
        <v>130</v>
      </c>
      <c r="G12" s="19" t="s">
        <v>12</v>
      </c>
      <c r="H12" s="20"/>
      <c r="I12" s="38" t="str">
        <f t="shared" si="0"/>
        <v>Veuillez compléter ce prix</v>
      </c>
    </row>
    <row r="13" spans="1:9" ht="15" customHeight="1">
      <c r="A13" s="14" t="s">
        <v>260</v>
      </c>
      <c r="B13" s="15" t="s">
        <v>115</v>
      </c>
      <c r="C13" s="15" t="s">
        <v>131</v>
      </c>
      <c r="D13" s="16" t="s">
        <v>132</v>
      </c>
      <c r="E13" s="17"/>
      <c r="F13" s="18" t="s">
        <v>133</v>
      </c>
      <c r="G13" s="19" t="s">
        <v>12</v>
      </c>
      <c r="H13" s="20"/>
      <c r="I13" s="38" t="str">
        <f t="shared" si="0"/>
        <v>Veuillez compléter ce prix</v>
      </c>
    </row>
    <row r="14" spans="1:9" ht="15" customHeight="1">
      <c r="A14" s="14" t="s">
        <v>261</v>
      </c>
      <c r="B14" s="15" t="s">
        <v>115</v>
      </c>
      <c r="C14" s="15" t="s">
        <v>134</v>
      </c>
      <c r="D14" s="16" t="s">
        <v>135</v>
      </c>
      <c r="E14" s="17"/>
      <c r="F14" s="18" t="s">
        <v>136</v>
      </c>
      <c r="G14" s="19" t="s">
        <v>12</v>
      </c>
      <c r="H14" s="20"/>
      <c r="I14" s="38" t="str">
        <f t="shared" si="0"/>
        <v>Veuillez compléter ce prix</v>
      </c>
    </row>
    <row r="15" spans="1:9" ht="15" customHeight="1">
      <c r="A15" s="14" t="s">
        <v>262</v>
      </c>
      <c r="B15" s="15" t="s">
        <v>115</v>
      </c>
      <c r="C15" s="15" t="s">
        <v>134</v>
      </c>
      <c r="D15" s="16" t="s">
        <v>135</v>
      </c>
      <c r="E15" s="17"/>
      <c r="F15" s="18" t="s">
        <v>137</v>
      </c>
      <c r="G15" s="19" t="s">
        <v>12</v>
      </c>
      <c r="H15" s="20"/>
      <c r="I15" s="38" t="str">
        <f t="shared" si="0"/>
        <v>Veuillez compléter ce prix</v>
      </c>
    </row>
    <row r="16" spans="1:9" ht="15" customHeight="1">
      <c r="A16" s="14" t="s">
        <v>263</v>
      </c>
      <c r="B16" s="15" t="s">
        <v>115</v>
      </c>
      <c r="C16" s="15" t="s">
        <v>138</v>
      </c>
      <c r="D16" s="16" t="s">
        <v>139</v>
      </c>
      <c r="E16" s="17"/>
      <c r="F16" s="18" t="s">
        <v>136</v>
      </c>
      <c r="G16" s="19" t="s">
        <v>12</v>
      </c>
      <c r="H16" s="20"/>
      <c r="I16" s="38" t="str">
        <f t="shared" si="0"/>
        <v>Veuillez compléter ce prix</v>
      </c>
    </row>
    <row r="17" spans="1:9" ht="15" customHeight="1">
      <c r="A17" s="14" t="s">
        <v>264</v>
      </c>
      <c r="B17" s="15" t="s">
        <v>115</v>
      </c>
      <c r="C17" s="15" t="s">
        <v>138</v>
      </c>
      <c r="D17" s="16" t="s">
        <v>139</v>
      </c>
      <c r="E17" s="17"/>
      <c r="F17" s="18" t="s">
        <v>140</v>
      </c>
      <c r="G17" s="19" t="s">
        <v>12</v>
      </c>
      <c r="H17" s="20"/>
      <c r="I17" s="38" t="str">
        <f t="shared" si="0"/>
        <v>Veuillez compléter ce prix</v>
      </c>
    </row>
    <row r="18" spans="1:9" ht="15" customHeight="1">
      <c r="A18" s="14" t="s">
        <v>265</v>
      </c>
      <c r="B18" s="15" t="s">
        <v>115</v>
      </c>
      <c r="C18" s="15" t="s">
        <v>125</v>
      </c>
      <c r="D18" s="16" t="s">
        <v>126</v>
      </c>
      <c r="E18" s="17"/>
      <c r="F18" s="18" t="s">
        <v>141</v>
      </c>
      <c r="G18" s="19" t="s">
        <v>12</v>
      </c>
      <c r="H18" s="20"/>
      <c r="I18" s="38" t="str">
        <f t="shared" si="0"/>
        <v>Veuillez compléter ce prix</v>
      </c>
    </row>
    <row r="19" spans="1:9" ht="15" customHeight="1">
      <c r="A19" s="14" t="s">
        <v>266</v>
      </c>
      <c r="B19" s="15" t="s">
        <v>115</v>
      </c>
      <c r="C19" s="15" t="s">
        <v>125</v>
      </c>
      <c r="D19" s="16" t="s">
        <v>126</v>
      </c>
      <c r="E19" s="17"/>
      <c r="F19" s="18" t="s">
        <v>141</v>
      </c>
      <c r="G19" s="19" t="s">
        <v>12</v>
      </c>
      <c r="H19" s="20"/>
      <c r="I19" s="38" t="str">
        <f t="shared" si="0"/>
        <v>Veuillez compléter ce prix</v>
      </c>
    </row>
    <row r="20" spans="1:9" ht="15" customHeight="1">
      <c r="A20" s="14" t="s">
        <v>267</v>
      </c>
      <c r="B20" s="15" t="s">
        <v>115</v>
      </c>
      <c r="C20" s="15" t="s">
        <v>125</v>
      </c>
      <c r="D20" s="16" t="s">
        <v>126</v>
      </c>
      <c r="E20" s="17"/>
      <c r="F20" s="18" t="s">
        <v>141</v>
      </c>
      <c r="G20" s="19" t="s">
        <v>12</v>
      </c>
      <c r="H20" s="20"/>
      <c r="I20" s="38" t="str">
        <f t="shared" si="0"/>
        <v>Veuillez compléter ce prix</v>
      </c>
    </row>
    <row r="21" spans="1:9" ht="15" customHeight="1">
      <c r="A21" s="14" t="s">
        <v>268</v>
      </c>
      <c r="B21" s="15" t="s">
        <v>115</v>
      </c>
      <c r="C21" s="15" t="s">
        <v>125</v>
      </c>
      <c r="D21" s="16" t="s">
        <v>126</v>
      </c>
      <c r="E21" s="17"/>
      <c r="F21" s="18" t="s">
        <v>142</v>
      </c>
      <c r="G21" s="19" t="s">
        <v>12</v>
      </c>
      <c r="H21" s="20"/>
      <c r="I21" s="38" t="str">
        <f t="shared" si="0"/>
        <v>Veuillez compléter ce prix</v>
      </c>
    </row>
    <row r="22" spans="1:9" ht="15" customHeight="1">
      <c r="A22" s="14" t="s">
        <v>269</v>
      </c>
      <c r="B22" s="15" t="s">
        <v>115</v>
      </c>
      <c r="C22" s="15" t="s">
        <v>143</v>
      </c>
      <c r="D22" s="16" t="s">
        <v>144</v>
      </c>
      <c r="E22" s="17"/>
      <c r="F22" s="18" t="s">
        <v>76</v>
      </c>
      <c r="G22" s="19" t="s">
        <v>12</v>
      </c>
      <c r="H22" s="20"/>
      <c r="I22" s="38" t="str">
        <f t="shared" si="0"/>
        <v>Veuillez compléter ce prix</v>
      </c>
    </row>
    <row r="23" spans="1:9" ht="15" customHeight="1">
      <c r="A23" s="14" t="s">
        <v>270</v>
      </c>
      <c r="B23" s="15" t="s">
        <v>115</v>
      </c>
      <c r="C23" s="15" t="s">
        <v>145</v>
      </c>
      <c r="D23" s="16" t="s">
        <v>146</v>
      </c>
      <c r="E23" s="17"/>
      <c r="F23" s="18" t="s">
        <v>76</v>
      </c>
      <c r="G23" s="19" t="s">
        <v>12</v>
      </c>
      <c r="H23" s="20"/>
      <c r="I23" s="38" t="str">
        <f t="shared" si="0"/>
        <v>Veuillez compléter ce prix</v>
      </c>
    </row>
    <row r="24" spans="1:9" ht="15" customHeight="1">
      <c r="A24" s="14" t="s">
        <v>271</v>
      </c>
      <c r="B24" s="15" t="s">
        <v>115</v>
      </c>
      <c r="C24" s="15" t="s">
        <v>147</v>
      </c>
      <c r="D24" s="16" t="s">
        <v>148</v>
      </c>
      <c r="E24" s="17"/>
      <c r="F24" s="18" t="s">
        <v>149</v>
      </c>
      <c r="G24" s="19" t="s">
        <v>12</v>
      </c>
      <c r="H24" s="20"/>
      <c r="I24" s="38" t="str">
        <f t="shared" si="0"/>
        <v>Veuillez compléter ce prix</v>
      </c>
    </row>
    <row r="25" spans="1:9" ht="15" customHeight="1" thickBot="1">
      <c r="A25" s="14" t="s">
        <v>272</v>
      </c>
      <c r="B25" s="21" t="s">
        <v>115</v>
      </c>
      <c r="C25" s="21" t="s">
        <v>150</v>
      </c>
      <c r="D25" s="22" t="s">
        <v>151</v>
      </c>
      <c r="E25" s="23"/>
      <c r="F25" s="24" t="s">
        <v>152</v>
      </c>
      <c r="G25" s="25" t="s">
        <v>12</v>
      </c>
      <c r="H25" s="26"/>
      <c r="I25" s="38" t="str">
        <f t="shared" si="0"/>
        <v>Veuillez compléter ce prix</v>
      </c>
    </row>
    <row r="26" spans="1:9" s="94" customFormat="1" ht="15.75" customHeight="1" thickBot="1">
      <c r="A26" s="201" t="s">
        <v>417</v>
      </c>
      <c r="B26" s="202"/>
      <c r="C26" s="202"/>
      <c r="D26" s="202"/>
      <c r="E26" s="202"/>
      <c r="F26" s="202"/>
      <c r="G26" s="203"/>
      <c r="H26" s="95">
        <f>SUM(H6:H25)</f>
        <v>0</v>
      </c>
    </row>
    <row r="27" spans="1:9" s="94" customFormat="1" ht="15.75" customHeight="1" thickBot="1">
      <c r="A27" s="98"/>
      <c r="B27" s="98"/>
      <c r="C27" s="98"/>
      <c r="D27" s="98"/>
      <c r="E27" s="98"/>
      <c r="F27" s="98"/>
      <c r="G27" s="98"/>
      <c r="H27" s="99"/>
    </row>
    <row r="28" spans="1:9" ht="15.75" thickBot="1">
      <c r="A28" s="204" t="s">
        <v>353</v>
      </c>
      <c r="B28" s="205"/>
      <c r="C28" s="205"/>
      <c r="D28" s="205"/>
      <c r="E28" s="205"/>
      <c r="F28" s="205"/>
      <c r="G28" s="205"/>
      <c r="H28" s="206"/>
    </row>
    <row r="29" spans="1:9" ht="15" customHeight="1" thickBot="1">
      <c r="A29" s="3" t="s">
        <v>0</v>
      </c>
      <c r="B29" s="4" t="s">
        <v>1</v>
      </c>
      <c r="C29" s="200" t="s">
        <v>319</v>
      </c>
      <c r="D29" s="200"/>
      <c r="E29" s="200"/>
      <c r="F29" s="200"/>
      <c r="G29" s="5" t="s">
        <v>6</v>
      </c>
      <c r="H29" s="33" t="s">
        <v>304</v>
      </c>
      <c r="I29" s="38"/>
    </row>
    <row r="30" spans="1:9" ht="15" customHeight="1">
      <c r="A30" s="27" t="s">
        <v>273</v>
      </c>
      <c r="B30" s="28" t="s">
        <v>115</v>
      </c>
      <c r="C30" s="211" t="s">
        <v>308</v>
      </c>
      <c r="D30" s="211"/>
      <c r="E30" s="211"/>
      <c r="F30" s="211"/>
      <c r="G30" s="27" t="s">
        <v>12</v>
      </c>
      <c r="H30" s="29"/>
      <c r="I30" s="38" t="str">
        <f t="shared" ref="I30:I31" si="1">IF(H30="","Veuillez compléter ce prix","")</f>
        <v>Veuillez compléter ce prix</v>
      </c>
    </row>
    <row r="31" spans="1:9" ht="15" customHeight="1" thickBot="1">
      <c r="A31" s="30" t="s">
        <v>274</v>
      </c>
      <c r="B31" s="21" t="s">
        <v>115</v>
      </c>
      <c r="C31" s="190" t="s">
        <v>309</v>
      </c>
      <c r="D31" s="190"/>
      <c r="E31" s="190"/>
      <c r="F31" s="190"/>
      <c r="G31" s="31" t="s">
        <v>12</v>
      </c>
      <c r="H31" s="32"/>
      <c r="I31" s="38" t="str">
        <f t="shared" si="1"/>
        <v>Veuillez compléter ce prix</v>
      </c>
    </row>
    <row r="32" spans="1:9" s="94" customFormat="1" ht="15.75" customHeight="1" thickBot="1">
      <c r="A32" s="201" t="s">
        <v>425</v>
      </c>
      <c r="B32" s="202"/>
      <c r="C32" s="202"/>
      <c r="D32" s="202"/>
      <c r="E32" s="202"/>
      <c r="F32" s="202"/>
      <c r="G32" s="203"/>
      <c r="H32" s="95">
        <f>SUM(H30:H31)</f>
        <v>0</v>
      </c>
    </row>
    <row r="33" spans="1:9" ht="15.75" thickBot="1"/>
    <row r="34" spans="1:9" ht="15" customHeight="1" thickBot="1">
      <c r="A34" s="204" t="s">
        <v>426</v>
      </c>
      <c r="B34" s="205"/>
      <c r="C34" s="205"/>
      <c r="D34" s="205"/>
      <c r="E34" s="205"/>
      <c r="F34" s="205"/>
      <c r="G34" s="205"/>
      <c r="H34" s="206"/>
      <c r="I34" s="38"/>
    </row>
    <row r="35" spans="1:9" ht="15" customHeight="1" thickBot="1">
      <c r="A35" s="3" t="s">
        <v>0</v>
      </c>
      <c r="B35" s="4" t="s">
        <v>1</v>
      </c>
      <c r="C35" s="200" t="s">
        <v>319</v>
      </c>
      <c r="D35" s="200"/>
      <c r="E35" s="200"/>
      <c r="F35" s="200"/>
      <c r="G35" s="5" t="s">
        <v>6</v>
      </c>
      <c r="H35" s="33" t="s">
        <v>304</v>
      </c>
      <c r="I35" s="38" t="str">
        <f>IF(H35="","Veuillez compléter ce prix","")</f>
        <v/>
      </c>
    </row>
    <row r="36" spans="1:9" ht="15" customHeight="1">
      <c r="A36" s="14" t="s">
        <v>275</v>
      </c>
      <c r="B36" s="15" t="s">
        <v>115</v>
      </c>
      <c r="C36" s="189" t="s">
        <v>499</v>
      </c>
      <c r="D36" s="189"/>
      <c r="E36" s="189"/>
      <c r="F36" s="189"/>
      <c r="G36" s="34">
        <v>1</v>
      </c>
      <c r="H36" s="35"/>
      <c r="I36" s="38" t="str">
        <f>IF(H36="","Veuillez compléter ce prix","")</f>
        <v>Veuillez compléter ce prix</v>
      </c>
    </row>
    <row r="37" spans="1:9" ht="15" customHeight="1">
      <c r="A37" s="14" t="s">
        <v>276</v>
      </c>
      <c r="B37" s="15" t="s">
        <v>115</v>
      </c>
      <c r="C37" s="207" t="s">
        <v>320</v>
      </c>
      <c r="D37" s="207"/>
      <c r="E37" s="207"/>
      <c r="F37" s="207"/>
      <c r="G37" s="34" t="s">
        <v>321</v>
      </c>
      <c r="H37" s="35"/>
      <c r="I37" s="38" t="str">
        <f>IF(H37="","Veuillez compléter ce prix","")</f>
        <v>Veuillez compléter ce prix</v>
      </c>
    </row>
    <row r="38" spans="1:9" ht="15" customHeight="1" thickBot="1">
      <c r="A38" s="14" t="s">
        <v>277</v>
      </c>
      <c r="B38" s="15" t="s">
        <v>115</v>
      </c>
      <c r="C38" s="207" t="s">
        <v>339</v>
      </c>
      <c r="D38" s="207"/>
      <c r="E38" s="207"/>
      <c r="F38" s="207"/>
      <c r="G38" s="34" t="s">
        <v>340</v>
      </c>
      <c r="H38" s="35"/>
      <c r="I38" s="38" t="str">
        <f>IF(H38="","Veuillez compléter ce prix","")</f>
        <v>Veuillez compléter ce prix</v>
      </c>
    </row>
    <row r="39" spans="1:9" ht="15.75" thickBot="1">
      <c r="A39" s="201" t="s">
        <v>419</v>
      </c>
      <c r="B39" s="202"/>
      <c r="C39" s="202"/>
      <c r="D39" s="202"/>
      <c r="E39" s="202"/>
      <c r="F39" s="202"/>
      <c r="G39" s="203"/>
      <c r="H39" s="97">
        <f>SUM(H36:H38)</f>
        <v>0</v>
      </c>
    </row>
  </sheetData>
  <mergeCells count="15">
    <mergeCell ref="C31:F31"/>
    <mergeCell ref="A32:G32"/>
    <mergeCell ref="A39:G39"/>
    <mergeCell ref="A34:H34"/>
    <mergeCell ref="C35:F35"/>
    <mergeCell ref="C36:F36"/>
    <mergeCell ref="C37:F37"/>
    <mergeCell ref="C38:F38"/>
    <mergeCell ref="A1:H1"/>
    <mergeCell ref="B2:H2"/>
    <mergeCell ref="A4:H4"/>
    <mergeCell ref="C29:F29"/>
    <mergeCell ref="C30:F30"/>
    <mergeCell ref="A26:G26"/>
    <mergeCell ref="A28:H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C18" sqref="C18:F18"/>
    </sheetView>
  </sheetViews>
  <sheetFormatPr baseColWidth="10" defaultColWidth="11.42578125" defaultRowHeight="15"/>
  <cols>
    <col min="1" max="1" width="14.5703125" style="1" bestFit="1" customWidth="1"/>
    <col min="2" max="2" width="18.140625" style="1" customWidth="1"/>
    <col min="3" max="3" width="19.42578125" style="1" customWidth="1"/>
    <col min="4" max="4" width="13" style="1" customWidth="1"/>
    <col min="5" max="5" width="11.42578125" style="1"/>
    <col min="6" max="6" width="35.85546875" style="1" customWidth="1"/>
    <col min="7" max="7" width="35.140625" style="1" bestFit="1" customWidth="1"/>
    <col min="8" max="8" width="19" style="1" customWidth="1"/>
    <col min="9" max="9" width="24.42578125" style="1" bestFit="1" customWidth="1"/>
    <col min="10" max="10" width="20.85546875" style="1" bestFit="1" customWidth="1"/>
    <col min="11" max="16384" width="11.42578125" style="1"/>
  </cols>
  <sheetData>
    <row r="1" spans="1:9" ht="15.75" thickBot="1">
      <c r="A1" s="191" t="s">
        <v>354</v>
      </c>
      <c r="B1" s="192"/>
      <c r="C1" s="192"/>
      <c r="D1" s="192"/>
      <c r="E1" s="192"/>
      <c r="F1" s="192"/>
      <c r="G1" s="192"/>
      <c r="H1" s="193"/>
    </row>
    <row r="2" spans="1:9" ht="15.75" thickBot="1">
      <c r="A2" s="36" t="s">
        <v>352</v>
      </c>
      <c r="B2" s="208"/>
      <c r="C2" s="209"/>
      <c r="D2" s="209"/>
      <c r="E2" s="209"/>
      <c r="F2" s="209"/>
      <c r="G2" s="209"/>
      <c r="H2" s="210"/>
    </row>
    <row r="3" spans="1:9" ht="15.75" thickBot="1"/>
    <row r="4" spans="1:9" s="2" customFormat="1" ht="15.75" thickBot="1">
      <c r="A4" s="212" t="s">
        <v>323</v>
      </c>
      <c r="B4" s="213"/>
      <c r="C4" s="213"/>
      <c r="D4" s="213"/>
      <c r="E4" s="213"/>
      <c r="F4" s="213"/>
      <c r="G4" s="213"/>
      <c r="H4" s="214"/>
    </row>
    <row r="5" spans="1:9" s="2" customFormat="1" ht="30.75" thickBot="1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5" t="s">
        <v>6</v>
      </c>
      <c r="H5" s="6" t="s">
        <v>7</v>
      </c>
      <c r="I5" s="37"/>
    </row>
    <row r="6" spans="1:9">
      <c r="A6" s="14" t="s">
        <v>278</v>
      </c>
      <c r="B6" s="18" t="s">
        <v>153</v>
      </c>
      <c r="C6" s="55" t="s">
        <v>154</v>
      </c>
      <c r="D6" s="16" t="s">
        <v>155</v>
      </c>
      <c r="E6" s="17"/>
      <c r="F6" s="18" t="s">
        <v>156</v>
      </c>
      <c r="G6" s="19" t="s">
        <v>12</v>
      </c>
      <c r="H6" s="20"/>
      <c r="I6" s="38" t="str">
        <f t="shared" ref="I6:I7" si="0">IF(H6="","Veuillez compléter ce prix","")</f>
        <v>Veuillez compléter ce prix</v>
      </c>
    </row>
    <row r="7" spans="1:9" ht="15.75" thickBot="1">
      <c r="A7" s="46" t="s">
        <v>279</v>
      </c>
      <c r="B7" s="56" t="s">
        <v>153</v>
      </c>
      <c r="C7" s="57" t="s">
        <v>154</v>
      </c>
      <c r="D7" s="58" t="s">
        <v>157</v>
      </c>
      <c r="E7" s="23"/>
      <c r="F7" s="56" t="s">
        <v>158</v>
      </c>
      <c r="G7" s="25" t="s">
        <v>12</v>
      </c>
      <c r="H7" s="26"/>
      <c r="I7" s="38" t="str">
        <f t="shared" si="0"/>
        <v>Veuillez compléter ce prix</v>
      </c>
    </row>
    <row r="8" spans="1:9" s="94" customFormat="1" ht="15.75" customHeight="1" thickBot="1">
      <c r="A8" s="201" t="s">
        <v>417</v>
      </c>
      <c r="B8" s="202"/>
      <c r="C8" s="202"/>
      <c r="D8" s="202"/>
      <c r="E8" s="202"/>
      <c r="F8" s="202"/>
      <c r="G8" s="203"/>
      <c r="H8" s="95">
        <f>SUM(H6:H7)</f>
        <v>0</v>
      </c>
    </row>
    <row r="9" spans="1:9" ht="15.75" thickBot="1"/>
    <row r="10" spans="1:9" ht="15.75" thickBot="1">
      <c r="A10" s="204" t="s">
        <v>353</v>
      </c>
      <c r="B10" s="205"/>
      <c r="C10" s="205"/>
      <c r="D10" s="205"/>
      <c r="E10" s="205"/>
      <c r="F10" s="205"/>
      <c r="G10" s="205"/>
      <c r="H10" s="206"/>
    </row>
    <row r="11" spans="1:9" ht="15.75" thickBot="1">
      <c r="A11" s="3" t="s">
        <v>0</v>
      </c>
      <c r="B11" s="4" t="s">
        <v>1</v>
      </c>
      <c r="C11" s="200" t="s">
        <v>319</v>
      </c>
      <c r="D11" s="200"/>
      <c r="E11" s="200"/>
      <c r="F11" s="200"/>
      <c r="G11" s="5" t="s">
        <v>6</v>
      </c>
      <c r="H11" s="33" t="s">
        <v>304</v>
      </c>
      <c r="I11" s="38"/>
    </row>
    <row r="12" spans="1:9">
      <c r="A12" s="7" t="s">
        <v>280</v>
      </c>
      <c r="B12" s="8" t="s">
        <v>310</v>
      </c>
      <c r="C12" s="215" t="s">
        <v>311</v>
      </c>
      <c r="D12" s="216"/>
      <c r="E12" s="216"/>
      <c r="F12" s="217"/>
      <c r="G12" s="49" t="s">
        <v>12</v>
      </c>
      <c r="H12" s="50"/>
      <c r="I12" s="38" t="str">
        <f t="shared" ref="I12:I13" si="1">IF(H12="","Veuillez compléter ce prix","")</f>
        <v>Veuillez compléter ce prix</v>
      </c>
    </row>
    <row r="13" spans="1:9" ht="15.75" thickBot="1">
      <c r="A13" s="46" t="s">
        <v>281</v>
      </c>
      <c r="B13" s="21" t="s">
        <v>310</v>
      </c>
      <c r="C13" s="218" t="s">
        <v>312</v>
      </c>
      <c r="D13" s="219"/>
      <c r="E13" s="219"/>
      <c r="F13" s="220"/>
      <c r="G13" s="31" t="s">
        <v>12</v>
      </c>
      <c r="H13" s="32"/>
      <c r="I13" s="38" t="str">
        <f t="shared" si="1"/>
        <v>Veuillez compléter ce prix</v>
      </c>
    </row>
    <row r="14" spans="1:9" s="94" customFormat="1" ht="15.75" customHeight="1" thickBot="1">
      <c r="A14" s="201" t="s">
        <v>425</v>
      </c>
      <c r="B14" s="202"/>
      <c r="C14" s="202"/>
      <c r="D14" s="202"/>
      <c r="E14" s="202"/>
      <c r="F14" s="202"/>
      <c r="G14" s="203"/>
      <c r="H14" s="95">
        <f>SUM(H12:H13)</f>
        <v>0</v>
      </c>
    </row>
    <row r="15" spans="1:9" ht="15.75" thickBot="1"/>
    <row r="16" spans="1:9" ht="15" customHeight="1" thickBot="1">
      <c r="A16" s="204" t="s">
        <v>318</v>
      </c>
      <c r="B16" s="205"/>
      <c r="C16" s="205"/>
      <c r="D16" s="205"/>
      <c r="E16" s="205"/>
      <c r="F16" s="205"/>
      <c r="G16" s="205"/>
      <c r="H16" s="206"/>
      <c r="I16" s="38"/>
    </row>
    <row r="17" spans="1:9" ht="15" customHeight="1" thickBot="1">
      <c r="A17" s="3" t="s">
        <v>0</v>
      </c>
      <c r="B17" s="4" t="s">
        <v>1</v>
      </c>
      <c r="C17" s="200" t="s">
        <v>319</v>
      </c>
      <c r="D17" s="200"/>
      <c r="E17" s="200"/>
      <c r="F17" s="200"/>
      <c r="G17" s="5" t="s">
        <v>6</v>
      </c>
      <c r="H17" s="33" t="s">
        <v>304</v>
      </c>
      <c r="I17" s="38" t="str">
        <f>IF(H17="","Veuillez compléter ce prix","")</f>
        <v/>
      </c>
    </row>
    <row r="18" spans="1:9" ht="15" customHeight="1">
      <c r="A18" s="14" t="s">
        <v>392</v>
      </c>
      <c r="B18" s="15" t="s">
        <v>310</v>
      </c>
      <c r="C18" s="189" t="s">
        <v>499</v>
      </c>
      <c r="D18" s="189"/>
      <c r="E18" s="189"/>
      <c r="F18" s="189"/>
      <c r="G18" s="34">
        <v>1</v>
      </c>
      <c r="H18" s="35"/>
      <c r="I18" s="38" t="str">
        <f>IF(H18="","Veuillez compléter ce prix","")</f>
        <v>Veuillez compléter ce prix</v>
      </c>
    </row>
    <row r="19" spans="1:9" ht="15" customHeight="1">
      <c r="A19" s="14" t="s">
        <v>393</v>
      </c>
      <c r="B19" s="15" t="s">
        <v>310</v>
      </c>
      <c r="C19" s="207" t="s">
        <v>320</v>
      </c>
      <c r="D19" s="207"/>
      <c r="E19" s="207"/>
      <c r="F19" s="207"/>
      <c r="G19" s="34" t="s">
        <v>321</v>
      </c>
      <c r="H19" s="35"/>
      <c r="I19" s="38" t="str">
        <f>IF(H19="","Veuillez compléter ce prix","")</f>
        <v>Veuillez compléter ce prix</v>
      </c>
    </row>
    <row r="20" spans="1:9" ht="15" customHeight="1" thickBot="1">
      <c r="A20" s="14" t="s">
        <v>394</v>
      </c>
      <c r="B20" s="15" t="s">
        <v>310</v>
      </c>
      <c r="C20" s="207" t="s">
        <v>339</v>
      </c>
      <c r="D20" s="207"/>
      <c r="E20" s="207"/>
      <c r="F20" s="207"/>
      <c r="G20" s="34" t="s">
        <v>340</v>
      </c>
      <c r="H20" s="35"/>
      <c r="I20" s="38" t="str">
        <f>IF(H20="","Veuillez compléter ce prix","")</f>
        <v>Veuillez compléter ce prix</v>
      </c>
    </row>
    <row r="21" spans="1:9" ht="15.75" thickBot="1">
      <c r="A21" s="201" t="s">
        <v>419</v>
      </c>
      <c r="B21" s="202"/>
      <c r="C21" s="202"/>
      <c r="D21" s="202"/>
      <c r="E21" s="202"/>
      <c r="F21" s="202"/>
      <c r="G21" s="203"/>
      <c r="H21" s="97">
        <f>SUM(H18:H20)</f>
        <v>0</v>
      </c>
    </row>
  </sheetData>
  <mergeCells count="15">
    <mergeCell ref="A21:G21"/>
    <mergeCell ref="A10:H10"/>
    <mergeCell ref="C11:F11"/>
    <mergeCell ref="C12:F12"/>
    <mergeCell ref="C13:F13"/>
    <mergeCell ref="C17:F17"/>
    <mergeCell ref="C18:F18"/>
    <mergeCell ref="C19:F19"/>
    <mergeCell ref="C20:F20"/>
    <mergeCell ref="A16:H16"/>
    <mergeCell ref="A8:G8"/>
    <mergeCell ref="A14:G14"/>
    <mergeCell ref="A1:H1"/>
    <mergeCell ref="B2:H2"/>
    <mergeCell ref="A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C23" sqref="C23:F23"/>
    </sheetView>
  </sheetViews>
  <sheetFormatPr baseColWidth="10" defaultColWidth="11.42578125" defaultRowHeight="15"/>
  <cols>
    <col min="1" max="1" width="14.5703125" style="1" bestFit="1" customWidth="1"/>
    <col min="2" max="2" width="17.5703125" style="1" bestFit="1" customWidth="1"/>
    <col min="3" max="3" width="30" style="1" customWidth="1"/>
    <col min="4" max="4" width="9.5703125" style="1" bestFit="1" customWidth="1"/>
    <col min="5" max="5" width="11.42578125" style="1"/>
    <col min="6" max="6" width="34.140625" style="1" customWidth="1"/>
    <col min="7" max="7" width="14.7109375" style="1" bestFit="1" customWidth="1"/>
    <col min="8" max="8" width="16.28515625" style="1" customWidth="1"/>
    <col min="9" max="9" width="24.42578125" style="1" bestFit="1" customWidth="1"/>
    <col min="10" max="10" width="20.85546875" style="1" bestFit="1" customWidth="1"/>
    <col min="11" max="16384" width="11.42578125" style="1"/>
  </cols>
  <sheetData>
    <row r="1" spans="1:9" ht="15.75" thickBot="1">
      <c r="A1" s="191" t="s">
        <v>356</v>
      </c>
      <c r="B1" s="192"/>
      <c r="C1" s="192"/>
      <c r="D1" s="192"/>
      <c r="E1" s="192"/>
      <c r="F1" s="192"/>
      <c r="G1" s="192"/>
      <c r="H1" s="193"/>
    </row>
    <row r="2" spans="1:9" ht="15.75" thickBot="1">
      <c r="A2" s="36" t="s">
        <v>352</v>
      </c>
      <c r="B2" s="208"/>
      <c r="C2" s="209"/>
      <c r="D2" s="209"/>
      <c r="E2" s="209"/>
      <c r="F2" s="209"/>
      <c r="G2" s="209"/>
      <c r="H2" s="210"/>
    </row>
    <row r="3" spans="1:9" ht="15.75" thickBot="1"/>
    <row r="4" spans="1:9" s="2" customFormat="1" ht="15.75" thickBot="1">
      <c r="A4" s="221" t="s">
        <v>323</v>
      </c>
      <c r="B4" s="222"/>
      <c r="C4" s="222"/>
      <c r="D4" s="222"/>
      <c r="E4" s="222"/>
      <c r="F4" s="222"/>
      <c r="G4" s="222"/>
      <c r="H4" s="223"/>
    </row>
    <row r="5" spans="1:9" s="2" customFormat="1" ht="30.75" thickBot="1">
      <c r="A5" s="39" t="s">
        <v>0</v>
      </c>
      <c r="B5" s="40" t="s">
        <v>1</v>
      </c>
      <c r="C5" s="40" t="s">
        <v>2</v>
      </c>
      <c r="D5" s="40" t="s">
        <v>3</v>
      </c>
      <c r="E5" s="40" t="s">
        <v>4</v>
      </c>
      <c r="F5" s="40" t="s">
        <v>5</v>
      </c>
      <c r="G5" s="41" t="s">
        <v>6</v>
      </c>
      <c r="H5" s="42" t="s">
        <v>7</v>
      </c>
      <c r="I5" s="37"/>
    </row>
    <row r="6" spans="1:9">
      <c r="A6" s="7" t="s">
        <v>372</v>
      </c>
      <c r="B6" s="8" t="s">
        <v>313</v>
      </c>
      <c r="C6" s="59" t="s">
        <v>159</v>
      </c>
      <c r="D6" s="60" t="s">
        <v>341</v>
      </c>
      <c r="E6" s="61"/>
      <c r="F6" s="62" t="s">
        <v>140</v>
      </c>
      <c r="G6" s="12" t="s">
        <v>12</v>
      </c>
      <c r="H6" s="13"/>
      <c r="I6" s="38" t="str">
        <f t="shared" ref="I6:I12" si="0">IF(H6="","Veuillez compléter ce prix","")</f>
        <v>Veuillez compléter ce prix</v>
      </c>
    </row>
    <row r="7" spans="1:9">
      <c r="A7" s="14" t="s">
        <v>373</v>
      </c>
      <c r="B7" s="15" t="s">
        <v>313</v>
      </c>
      <c r="C7" s="63" t="s">
        <v>160</v>
      </c>
      <c r="D7" s="64" t="s">
        <v>342</v>
      </c>
      <c r="E7" s="54"/>
      <c r="F7" s="65" t="s">
        <v>140</v>
      </c>
      <c r="G7" s="19" t="s">
        <v>12</v>
      </c>
      <c r="H7" s="20"/>
      <c r="I7" s="38" t="str">
        <f t="shared" si="0"/>
        <v>Veuillez compléter ce prix</v>
      </c>
    </row>
    <row r="8" spans="1:9">
      <c r="A8" s="14" t="s">
        <v>374</v>
      </c>
      <c r="B8" s="15" t="s">
        <v>313</v>
      </c>
      <c r="C8" s="63" t="s">
        <v>161</v>
      </c>
      <c r="D8" s="64" t="s">
        <v>343</v>
      </c>
      <c r="E8" s="54"/>
      <c r="F8" s="65" t="s">
        <v>140</v>
      </c>
      <c r="G8" s="19" t="s">
        <v>12</v>
      </c>
      <c r="H8" s="20"/>
      <c r="I8" s="38" t="str">
        <f t="shared" si="0"/>
        <v>Veuillez compléter ce prix</v>
      </c>
    </row>
    <row r="9" spans="1:9">
      <c r="A9" s="14" t="s">
        <v>375</v>
      </c>
      <c r="B9" s="15" t="s">
        <v>313</v>
      </c>
      <c r="C9" s="63" t="s">
        <v>161</v>
      </c>
      <c r="D9" s="64" t="s">
        <v>343</v>
      </c>
      <c r="E9" s="54"/>
      <c r="F9" s="65" t="s">
        <v>162</v>
      </c>
      <c r="G9" s="19" t="s">
        <v>12</v>
      </c>
      <c r="H9" s="20"/>
      <c r="I9" s="38" t="str">
        <f t="shared" si="0"/>
        <v>Veuillez compléter ce prix</v>
      </c>
    </row>
    <row r="10" spans="1:9">
      <c r="A10" s="14" t="s">
        <v>376</v>
      </c>
      <c r="B10" s="15" t="s">
        <v>313</v>
      </c>
      <c r="C10" s="63" t="s">
        <v>161</v>
      </c>
      <c r="D10" s="64" t="s">
        <v>343</v>
      </c>
      <c r="E10" s="54"/>
      <c r="F10" s="65" t="s">
        <v>162</v>
      </c>
      <c r="G10" s="19" t="s">
        <v>12</v>
      </c>
      <c r="H10" s="20"/>
      <c r="I10" s="38" t="str">
        <f t="shared" si="0"/>
        <v>Veuillez compléter ce prix</v>
      </c>
    </row>
    <row r="11" spans="1:9">
      <c r="A11" s="14" t="s">
        <v>377</v>
      </c>
      <c r="B11" s="15" t="s">
        <v>313</v>
      </c>
      <c r="C11" s="63" t="s">
        <v>163</v>
      </c>
      <c r="D11" s="64">
        <v>5</v>
      </c>
      <c r="E11" s="45"/>
      <c r="F11" s="65" t="s">
        <v>164</v>
      </c>
      <c r="G11" s="19" t="s">
        <v>12</v>
      </c>
      <c r="H11" s="20"/>
      <c r="I11" s="38" t="str">
        <f t="shared" si="0"/>
        <v>Veuillez compléter ce prix</v>
      </c>
    </row>
    <row r="12" spans="1:9" ht="15.75" thickBot="1">
      <c r="A12" s="46" t="s">
        <v>378</v>
      </c>
      <c r="B12" s="21" t="s">
        <v>313</v>
      </c>
      <c r="C12" s="66" t="s">
        <v>163</v>
      </c>
      <c r="D12" s="67">
        <v>5</v>
      </c>
      <c r="E12" s="47"/>
      <c r="F12" s="56" t="s">
        <v>165</v>
      </c>
      <c r="G12" s="25" t="s">
        <v>12</v>
      </c>
      <c r="H12" s="26"/>
      <c r="I12" s="38" t="str">
        <f t="shared" si="0"/>
        <v>Veuillez compléter ce prix</v>
      </c>
    </row>
    <row r="13" spans="1:9" s="94" customFormat="1" ht="15.75" customHeight="1" thickBot="1">
      <c r="A13" s="201" t="s">
        <v>417</v>
      </c>
      <c r="B13" s="202"/>
      <c r="C13" s="202"/>
      <c r="D13" s="202"/>
      <c r="E13" s="202"/>
      <c r="F13" s="202"/>
      <c r="G13" s="203"/>
      <c r="H13" s="95">
        <f>SUM(H6:H12)</f>
        <v>0</v>
      </c>
    </row>
    <row r="14" spans="1:9" ht="15.75" thickBot="1"/>
    <row r="15" spans="1:9" ht="15.75" thickBot="1">
      <c r="A15" s="204" t="s">
        <v>353</v>
      </c>
      <c r="B15" s="205"/>
      <c r="C15" s="205"/>
      <c r="D15" s="205"/>
      <c r="E15" s="205"/>
      <c r="F15" s="205"/>
      <c r="G15" s="205"/>
      <c r="H15" s="206"/>
    </row>
    <row r="16" spans="1:9" ht="23.25" customHeight="1" thickBot="1">
      <c r="A16" s="39" t="s">
        <v>0</v>
      </c>
      <c r="B16" s="40" t="s">
        <v>1</v>
      </c>
      <c r="C16" s="200" t="s">
        <v>319</v>
      </c>
      <c r="D16" s="200"/>
      <c r="E16" s="200"/>
      <c r="F16" s="200"/>
      <c r="G16" s="5" t="s">
        <v>6</v>
      </c>
      <c r="H16" s="33" t="s">
        <v>304</v>
      </c>
      <c r="I16" s="38"/>
    </row>
    <row r="17" spans="1:9">
      <c r="A17" s="7" t="s">
        <v>379</v>
      </c>
      <c r="B17" s="8" t="s">
        <v>313</v>
      </c>
      <c r="C17" s="189" t="s">
        <v>359</v>
      </c>
      <c r="D17" s="189"/>
      <c r="E17" s="189"/>
      <c r="F17" s="189"/>
      <c r="G17" s="49" t="s">
        <v>12</v>
      </c>
      <c r="H17" s="50"/>
      <c r="I17" s="38" t="str">
        <f t="shared" ref="I17:I18" si="1">IF(H17="","Veuillez compléter ce prix","")</f>
        <v>Veuillez compléter ce prix</v>
      </c>
    </row>
    <row r="18" spans="1:9" ht="15.75" thickBot="1">
      <c r="A18" s="46" t="s">
        <v>380</v>
      </c>
      <c r="B18" s="21" t="s">
        <v>313</v>
      </c>
      <c r="C18" s="190" t="s">
        <v>360</v>
      </c>
      <c r="D18" s="190"/>
      <c r="E18" s="190"/>
      <c r="F18" s="190"/>
      <c r="G18" s="31" t="s">
        <v>12</v>
      </c>
      <c r="H18" s="32"/>
      <c r="I18" s="38" t="str">
        <f t="shared" si="1"/>
        <v>Veuillez compléter ce prix</v>
      </c>
    </row>
    <row r="19" spans="1:9" s="94" customFormat="1" ht="15.75" customHeight="1" thickBot="1">
      <c r="A19" s="201" t="s">
        <v>425</v>
      </c>
      <c r="B19" s="202"/>
      <c r="C19" s="202"/>
      <c r="D19" s="202"/>
      <c r="E19" s="202"/>
      <c r="F19" s="202"/>
      <c r="G19" s="203"/>
      <c r="H19" s="95">
        <f>SUM(H17:H18)</f>
        <v>0</v>
      </c>
    </row>
    <row r="20" spans="1:9" ht="15.75" thickBot="1"/>
    <row r="21" spans="1:9" ht="15" customHeight="1" thickBot="1">
      <c r="A21" s="204" t="s">
        <v>318</v>
      </c>
      <c r="B21" s="205"/>
      <c r="C21" s="205"/>
      <c r="D21" s="205"/>
      <c r="E21" s="205"/>
      <c r="F21" s="205"/>
      <c r="G21" s="205"/>
      <c r="H21" s="206"/>
      <c r="I21" s="38"/>
    </row>
    <row r="22" spans="1:9" ht="15" customHeight="1" thickBot="1">
      <c r="A22" s="3" t="s">
        <v>0</v>
      </c>
      <c r="B22" s="4" t="s">
        <v>1</v>
      </c>
      <c r="C22" s="200" t="s">
        <v>319</v>
      </c>
      <c r="D22" s="200"/>
      <c r="E22" s="200"/>
      <c r="F22" s="200"/>
      <c r="G22" s="5" t="s">
        <v>6</v>
      </c>
      <c r="H22" s="33" t="s">
        <v>304</v>
      </c>
      <c r="I22" s="38" t="str">
        <f>IF(H22="","Veuillez compléter ce prix","")</f>
        <v/>
      </c>
    </row>
    <row r="23" spans="1:9" ht="15" customHeight="1">
      <c r="A23" s="14" t="s">
        <v>387</v>
      </c>
      <c r="B23" s="15" t="s">
        <v>362</v>
      </c>
      <c r="C23" s="189" t="s">
        <v>499</v>
      </c>
      <c r="D23" s="189"/>
      <c r="E23" s="189"/>
      <c r="F23" s="189"/>
      <c r="G23" s="34">
        <v>1</v>
      </c>
      <c r="H23" s="35"/>
      <c r="I23" s="38" t="str">
        <f>IF(H23="","Veuillez compléter ce prix","")</f>
        <v>Veuillez compléter ce prix</v>
      </c>
    </row>
    <row r="24" spans="1:9" ht="15" customHeight="1">
      <c r="A24" s="14" t="s">
        <v>381</v>
      </c>
      <c r="B24" s="15" t="s">
        <v>362</v>
      </c>
      <c r="C24" s="207" t="s">
        <v>320</v>
      </c>
      <c r="D24" s="207"/>
      <c r="E24" s="207"/>
      <c r="F24" s="207"/>
      <c r="G24" s="34" t="s">
        <v>321</v>
      </c>
      <c r="H24" s="35"/>
      <c r="I24" s="38" t="str">
        <f>IF(H24="","Veuillez compléter ce prix","")</f>
        <v>Veuillez compléter ce prix</v>
      </c>
    </row>
    <row r="25" spans="1:9" ht="15" customHeight="1" thickBot="1">
      <c r="A25" s="14" t="s">
        <v>382</v>
      </c>
      <c r="B25" s="15" t="s">
        <v>362</v>
      </c>
      <c r="C25" s="207" t="s">
        <v>339</v>
      </c>
      <c r="D25" s="207"/>
      <c r="E25" s="207"/>
      <c r="F25" s="207"/>
      <c r="G25" s="34" t="s">
        <v>340</v>
      </c>
      <c r="H25" s="35"/>
      <c r="I25" s="38" t="str">
        <f>IF(H25="","Veuillez compléter ce prix","")</f>
        <v>Veuillez compléter ce prix</v>
      </c>
    </row>
    <row r="26" spans="1:9" ht="15.75" thickBot="1">
      <c r="A26" s="201" t="s">
        <v>419</v>
      </c>
      <c r="B26" s="202"/>
      <c r="C26" s="202"/>
      <c r="D26" s="202"/>
      <c r="E26" s="202"/>
      <c r="F26" s="202"/>
      <c r="G26" s="203"/>
      <c r="H26" s="97">
        <f>SUM(H23:H25)</f>
        <v>0</v>
      </c>
    </row>
  </sheetData>
  <mergeCells count="15">
    <mergeCell ref="A19:G19"/>
    <mergeCell ref="A15:H15"/>
    <mergeCell ref="A26:G26"/>
    <mergeCell ref="A21:H21"/>
    <mergeCell ref="C22:F22"/>
    <mergeCell ref="C23:F23"/>
    <mergeCell ref="C24:F24"/>
    <mergeCell ref="C25:F25"/>
    <mergeCell ref="C18:F18"/>
    <mergeCell ref="A1:H1"/>
    <mergeCell ref="B2:H2"/>
    <mergeCell ref="A4:H4"/>
    <mergeCell ref="C16:F16"/>
    <mergeCell ref="C17:F17"/>
    <mergeCell ref="A13:G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E29" sqref="E29"/>
    </sheetView>
  </sheetViews>
  <sheetFormatPr baseColWidth="10" defaultColWidth="11.42578125" defaultRowHeight="15"/>
  <cols>
    <col min="1" max="1" width="14.5703125" style="1" bestFit="1" customWidth="1"/>
    <col min="2" max="2" width="34.140625" style="1" bestFit="1" customWidth="1"/>
    <col min="3" max="4" width="31.28515625" style="1" bestFit="1" customWidth="1"/>
    <col min="5" max="5" width="11.42578125" style="1"/>
    <col min="6" max="7" width="32.28515625" style="1" bestFit="1" customWidth="1"/>
    <col min="8" max="8" width="19.5703125" style="1" customWidth="1"/>
    <col min="9" max="9" width="24.42578125" style="1" bestFit="1" customWidth="1"/>
    <col min="10" max="10" width="20.85546875" style="1" bestFit="1" customWidth="1"/>
    <col min="11" max="16384" width="11.42578125" style="1"/>
  </cols>
  <sheetData>
    <row r="1" spans="1:8" ht="15.75" thickBot="1">
      <c r="A1" s="191" t="s">
        <v>357</v>
      </c>
      <c r="B1" s="192"/>
      <c r="C1" s="192"/>
      <c r="D1" s="192"/>
      <c r="E1" s="192"/>
    </row>
    <row r="2" spans="1:8" ht="15.75" thickBot="1">
      <c r="A2" s="36" t="s">
        <v>352</v>
      </c>
      <c r="B2" s="208"/>
      <c r="C2" s="209"/>
      <c r="D2" s="209"/>
      <c r="E2" s="209"/>
    </row>
    <row r="3" spans="1:8" ht="15.75" thickBot="1">
      <c r="F3" s="37"/>
      <c r="G3" s="2"/>
      <c r="H3" s="2"/>
    </row>
    <row r="4" spans="1:8" s="2" customFormat="1" ht="15.75" customHeight="1" thickBot="1">
      <c r="A4" s="197" t="s">
        <v>323</v>
      </c>
      <c r="B4" s="198"/>
      <c r="C4" s="198"/>
      <c r="D4" s="198"/>
      <c r="E4" s="198"/>
      <c r="F4" s="37"/>
    </row>
    <row r="5" spans="1:8" s="2" customFormat="1" ht="60.75" thickBot="1">
      <c r="A5" s="3" t="s">
        <v>0</v>
      </c>
      <c r="B5" s="4" t="s">
        <v>3</v>
      </c>
      <c r="C5" s="4" t="s">
        <v>5</v>
      </c>
      <c r="D5" s="5" t="s">
        <v>6</v>
      </c>
      <c r="E5" s="6" t="s">
        <v>7</v>
      </c>
      <c r="F5" s="37"/>
    </row>
    <row r="6" spans="1:8" ht="15" customHeight="1">
      <c r="A6" s="7" t="s">
        <v>383</v>
      </c>
      <c r="B6" s="68">
        <v>52</v>
      </c>
      <c r="C6" s="69" t="s">
        <v>166</v>
      </c>
      <c r="D6" s="12" t="s">
        <v>12</v>
      </c>
      <c r="E6" s="13"/>
      <c r="F6" s="38" t="str">
        <f t="shared" ref="F6:F15" si="0">IF(E6="","Veuillez compléter ce prix","")</f>
        <v>Veuillez compléter ce prix</v>
      </c>
    </row>
    <row r="7" spans="1:8" ht="15" customHeight="1">
      <c r="A7" s="14" t="s">
        <v>384</v>
      </c>
      <c r="B7" s="64">
        <v>62</v>
      </c>
      <c r="C7" s="65" t="s">
        <v>166</v>
      </c>
      <c r="D7" s="19" t="s">
        <v>12</v>
      </c>
      <c r="E7" s="20"/>
      <c r="F7" s="38" t="str">
        <f t="shared" si="0"/>
        <v>Veuillez compléter ce prix</v>
      </c>
    </row>
    <row r="8" spans="1:8" ht="15" customHeight="1">
      <c r="A8" s="14" t="s">
        <v>389</v>
      </c>
      <c r="B8" s="64">
        <v>110</v>
      </c>
      <c r="C8" s="65" t="s">
        <v>167</v>
      </c>
      <c r="D8" s="19" t="s">
        <v>12</v>
      </c>
      <c r="E8" s="20"/>
      <c r="F8" s="38" t="str">
        <f t="shared" si="0"/>
        <v>Veuillez compléter ce prix</v>
      </c>
    </row>
    <row r="9" spans="1:8" ht="15" customHeight="1">
      <c r="A9" s="14" t="s">
        <v>390</v>
      </c>
      <c r="B9" s="64">
        <v>124</v>
      </c>
      <c r="C9" s="65" t="s">
        <v>168</v>
      </c>
      <c r="D9" s="19" t="s">
        <v>12</v>
      </c>
      <c r="E9" s="20"/>
      <c r="F9" s="38" t="str">
        <f t="shared" si="0"/>
        <v>Veuillez compléter ce prix</v>
      </c>
    </row>
    <row r="10" spans="1:8" ht="15" customHeight="1">
      <c r="A10" s="14" t="s">
        <v>391</v>
      </c>
      <c r="B10" s="64">
        <v>161</v>
      </c>
      <c r="C10" s="65" t="s">
        <v>166</v>
      </c>
      <c r="D10" s="19" t="s">
        <v>12</v>
      </c>
      <c r="E10" s="20"/>
      <c r="F10" s="38" t="str">
        <f t="shared" si="0"/>
        <v>Veuillez compléter ce prix</v>
      </c>
    </row>
    <row r="11" spans="1:8" ht="15" customHeight="1">
      <c r="A11" s="14" t="s">
        <v>395</v>
      </c>
      <c r="B11" s="64">
        <v>161</v>
      </c>
      <c r="C11" s="65" t="s">
        <v>168</v>
      </c>
      <c r="D11" s="19" t="s">
        <v>12</v>
      </c>
      <c r="E11" s="20"/>
      <c r="F11" s="38" t="str">
        <f t="shared" si="0"/>
        <v>Veuillez compléter ce prix</v>
      </c>
    </row>
    <row r="12" spans="1:8" ht="15" customHeight="1">
      <c r="A12" s="14" t="s">
        <v>396</v>
      </c>
      <c r="B12" s="64">
        <v>161</v>
      </c>
      <c r="C12" s="65" t="s">
        <v>168</v>
      </c>
      <c r="D12" s="19" t="s">
        <v>12</v>
      </c>
      <c r="E12" s="20"/>
      <c r="F12" s="38" t="str">
        <f t="shared" si="0"/>
        <v>Veuillez compléter ce prix</v>
      </c>
    </row>
    <row r="13" spans="1:8" ht="15" customHeight="1">
      <c r="A13" s="14" t="s">
        <v>397</v>
      </c>
      <c r="B13" s="64">
        <v>503</v>
      </c>
      <c r="C13" s="65" t="s">
        <v>166</v>
      </c>
      <c r="D13" s="19" t="s">
        <v>12</v>
      </c>
      <c r="E13" s="20"/>
      <c r="F13" s="38" t="str">
        <f t="shared" si="0"/>
        <v>Veuillez compléter ce prix</v>
      </c>
    </row>
    <row r="14" spans="1:8" ht="15" customHeight="1">
      <c r="A14" s="14" t="s">
        <v>398</v>
      </c>
      <c r="B14" s="64">
        <v>527</v>
      </c>
      <c r="C14" s="65" t="s">
        <v>169</v>
      </c>
      <c r="D14" s="19" t="s">
        <v>12</v>
      </c>
      <c r="E14" s="20"/>
      <c r="F14" s="38" t="str">
        <f t="shared" si="0"/>
        <v>Veuillez compléter ce prix</v>
      </c>
    </row>
    <row r="15" spans="1:8" ht="15" customHeight="1" thickBot="1">
      <c r="A15" s="14" t="s">
        <v>399</v>
      </c>
      <c r="B15" s="31">
        <v>533</v>
      </c>
      <c r="C15" s="23" t="s">
        <v>170</v>
      </c>
      <c r="D15" s="25" t="s">
        <v>12</v>
      </c>
      <c r="E15" s="26"/>
      <c r="F15" s="38" t="str">
        <f t="shared" si="0"/>
        <v>Veuillez compléter ce prix</v>
      </c>
    </row>
    <row r="16" spans="1:8" s="94" customFormat="1" ht="15.75" customHeight="1" thickBot="1">
      <c r="A16" s="201" t="s">
        <v>417</v>
      </c>
      <c r="B16" s="202"/>
      <c r="C16" s="202"/>
      <c r="D16" s="202"/>
      <c r="E16" s="95">
        <f>SUM(E6:E15)</f>
        <v>0</v>
      </c>
    </row>
    <row r="17" spans="1:9" ht="15.75" thickBot="1"/>
    <row r="18" spans="1:9" ht="15" customHeight="1" thickBot="1">
      <c r="A18" s="204" t="s">
        <v>353</v>
      </c>
      <c r="B18" s="205"/>
      <c r="C18" s="205"/>
      <c r="D18" s="205"/>
      <c r="E18" s="38"/>
      <c r="F18" s="38"/>
      <c r="G18" s="38"/>
      <c r="H18" s="38"/>
      <c r="I18" s="38"/>
    </row>
    <row r="19" spans="1:9" ht="15" customHeight="1" thickBot="1">
      <c r="A19" s="39" t="s">
        <v>0</v>
      </c>
      <c r="B19" s="156" t="s">
        <v>319</v>
      </c>
      <c r="C19" s="5" t="s">
        <v>6</v>
      </c>
      <c r="D19" s="33" t="s">
        <v>304</v>
      </c>
      <c r="E19" s="38"/>
    </row>
    <row r="20" spans="1:9" ht="15" customHeight="1">
      <c r="A20" s="7" t="s">
        <v>400</v>
      </c>
      <c r="B20" s="115" t="s">
        <v>314</v>
      </c>
      <c r="C20" s="49" t="s">
        <v>12</v>
      </c>
      <c r="D20" s="50"/>
      <c r="F20" s="38" t="str">
        <f>IF(D20="","Veuillez compléter ce prix","")</f>
        <v>Veuillez compléter ce prix</v>
      </c>
    </row>
    <row r="21" spans="1:9" s="94" customFormat="1" ht="15.75" customHeight="1" thickBot="1">
      <c r="A21" s="46" t="s">
        <v>401</v>
      </c>
      <c r="B21" s="116" t="s">
        <v>315</v>
      </c>
      <c r="C21" s="31" t="s">
        <v>12</v>
      </c>
      <c r="D21" s="32"/>
      <c r="F21" s="38" t="str">
        <f>IF(D21="","Veuillez compléter ce prix","")</f>
        <v>Veuillez compléter ce prix</v>
      </c>
    </row>
    <row r="22" spans="1:9" ht="15.75" customHeight="1" thickBot="1">
      <c r="A22" s="201" t="s">
        <v>425</v>
      </c>
      <c r="B22" s="202"/>
      <c r="C22" s="202"/>
      <c r="D22" s="95">
        <f>SUM(D20:D21)</f>
        <v>0</v>
      </c>
    </row>
    <row r="23" spans="1:9" ht="15" customHeight="1" thickBot="1">
      <c r="I23" s="38"/>
    </row>
    <row r="24" spans="1:9" ht="15" customHeight="1" thickBot="1">
      <c r="A24" s="204" t="s">
        <v>426</v>
      </c>
      <c r="B24" s="205"/>
      <c r="C24" s="205"/>
      <c r="D24" s="205"/>
      <c r="E24" s="38"/>
      <c r="F24" s="38" t="str">
        <f t="shared" ref="F24:H24" si="1">IF(A25="","Veuillez compléter ce prix","")</f>
        <v/>
      </c>
      <c r="G24" s="38" t="str">
        <f t="shared" si="1"/>
        <v/>
      </c>
      <c r="H24" s="38" t="str">
        <f t="shared" si="1"/>
        <v/>
      </c>
      <c r="I24" s="38" t="str">
        <f>IF(D25="","Veuillez compléter ce prix","")</f>
        <v/>
      </c>
    </row>
    <row r="25" spans="1:9" ht="15" customHeight="1" thickBot="1">
      <c r="A25" s="3" t="s">
        <v>0</v>
      </c>
      <c r="B25" s="156" t="s">
        <v>319</v>
      </c>
      <c r="C25" s="5" t="s">
        <v>6</v>
      </c>
      <c r="D25" s="33" t="s">
        <v>304</v>
      </c>
      <c r="E25" s="38"/>
    </row>
    <row r="26" spans="1:9" ht="30">
      <c r="A26" s="14" t="s">
        <v>402</v>
      </c>
      <c r="B26" s="157" t="s">
        <v>499</v>
      </c>
      <c r="C26" s="34">
        <v>1</v>
      </c>
      <c r="D26" s="35"/>
      <c r="F26" s="38" t="str">
        <f>IF(D26="","Veuillez compléter ce prix","")</f>
        <v>Veuillez compléter ce prix</v>
      </c>
    </row>
    <row r="27" spans="1:9" ht="15" customHeight="1">
      <c r="A27" s="14" t="s">
        <v>403</v>
      </c>
      <c r="B27" s="157" t="s">
        <v>320</v>
      </c>
      <c r="C27" s="34" t="s">
        <v>321</v>
      </c>
      <c r="D27" s="35"/>
      <c r="F27" s="38" t="str">
        <f>IF(D27="","Veuillez compléter ce prix","")</f>
        <v>Veuillez compléter ce prix</v>
      </c>
    </row>
    <row r="28" spans="1:9" ht="15.75" thickBot="1">
      <c r="A28" s="14" t="s">
        <v>404</v>
      </c>
      <c r="B28" s="157" t="s">
        <v>339</v>
      </c>
      <c r="C28" s="34" t="s">
        <v>340</v>
      </c>
      <c r="D28" s="35"/>
      <c r="F28" s="38" t="str">
        <f>IF(D28="","Veuillez compléter ce prix","")</f>
        <v>Veuillez compléter ce prix</v>
      </c>
    </row>
    <row r="29" spans="1:9" ht="15.75" customHeight="1" thickBot="1">
      <c r="A29" s="224" t="s">
        <v>419</v>
      </c>
      <c r="B29" s="225"/>
      <c r="C29" s="225"/>
      <c r="D29" s="97">
        <f>SUM(D26:D28)</f>
        <v>0</v>
      </c>
    </row>
  </sheetData>
  <mergeCells count="8">
    <mergeCell ref="A29:C29"/>
    <mergeCell ref="A16:D16"/>
    <mergeCell ref="A4:E4"/>
    <mergeCell ref="A1:E1"/>
    <mergeCell ref="B2:E2"/>
    <mergeCell ref="A18:D18"/>
    <mergeCell ref="A24:D24"/>
    <mergeCell ref="A22:C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19" workbookViewId="0">
      <selection activeCell="D61" sqref="D61"/>
    </sheetView>
  </sheetViews>
  <sheetFormatPr baseColWidth="10" defaultColWidth="11.42578125" defaultRowHeight="15"/>
  <cols>
    <col min="1" max="1" width="14.5703125" style="1" bestFit="1" customWidth="1"/>
    <col min="2" max="2" width="42.140625" style="1" bestFit="1" customWidth="1"/>
    <col min="3" max="3" width="39.28515625" style="1" bestFit="1" customWidth="1"/>
    <col min="4" max="4" width="57.85546875" style="1" bestFit="1" customWidth="1"/>
    <col min="5" max="5" width="11.42578125" style="1"/>
    <col min="6" max="6" width="33.5703125" style="1" customWidth="1"/>
    <col min="7" max="7" width="27.140625" style="1" bestFit="1" customWidth="1"/>
    <col min="8" max="8" width="17.5703125" style="1" customWidth="1"/>
    <col min="9" max="9" width="24.42578125" style="1" bestFit="1" customWidth="1"/>
    <col min="10" max="10" width="20.85546875" style="1" bestFit="1" customWidth="1"/>
    <col min="11" max="16384" width="11.42578125" style="1"/>
  </cols>
  <sheetData>
    <row r="1" spans="1:7" ht="15.75" thickBot="1">
      <c r="A1" s="191" t="s">
        <v>358</v>
      </c>
      <c r="B1" s="192"/>
      <c r="C1" s="192"/>
      <c r="D1" s="192"/>
      <c r="E1" s="192"/>
      <c r="F1" s="192"/>
    </row>
    <row r="2" spans="1:7" ht="15.75" thickBot="1">
      <c r="A2" s="36" t="s">
        <v>352</v>
      </c>
      <c r="B2" s="208"/>
      <c r="C2" s="209"/>
      <c r="D2" s="209"/>
      <c r="E2" s="209"/>
      <c r="F2" s="209"/>
    </row>
    <row r="3" spans="1:7" ht="15.75" thickBot="1"/>
    <row r="4" spans="1:7" s="2" customFormat="1" ht="15.75" customHeight="1" thickBot="1">
      <c r="A4" s="221" t="s">
        <v>323</v>
      </c>
      <c r="B4" s="222"/>
      <c r="C4" s="222"/>
      <c r="D4" s="222"/>
      <c r="E4" s="222"/>
      <c r="F4" s="222"/>
    </row>
    <row r="5" spans="1:7" s="2" customFormat="1" ht="30">
      <c r="A5" s="140" t="s">
        <v>0</v>
      </c>
      <c r="B5" s="141" t="s">
        <v>2</v>
      </c>
      <c r="C5" s="141" t="s">
        <v>5</v>
      </c>
      <c r="D5" s="141" t="s">
        <v>434</v>
      </c>
      <c r="E5" s="142" t="s">
        <v>6</v>
      </c>
      <c r="F5" s="143" t="s">
        <v>7</v>
      </c>
      <c r="G5" s="37"/>
    </row>
    <row r="6" spans="1:7" ht="15" customHeight="1">
      <c r="A6" s="14" t="s">
        <v>385</v>
      </c>
      <c r="B6" s="120" t="s">
        <v>435</v>
      </c>
      <c r="C6" s="130" t="s">
        <v>76</v>
      </c>
      <c r="D6" s="131" t="s">
        <v>76</v>
      </c>
      <c r="E6" s="19" t="s">
        <v>12</v>
      </c>
      <c r="F6" s="44"/>
      <c r="G6" s="38" t="str">
        <f t="shared" ref="G6:G45" si="0">IF(F6="","Veuillez compléter ce prix","")</f>
        <v>Veuillez compléter ce prix</v>
      </c>
    </row>
    <row r="7" spans="1:7" ht="15" customHeight="1">
      <c r="A7" s="14" t="s">
        <v>386</v>
      </c>
      <c r="B7" s="123" t="s">
        <v>436</v>
      </c>
      <c r="C7" s="125" t="s">
        <v>162</v>
      </c>
      <c r="D7" s="121" t="s">
        <v>447</v>
      </c>
      <c r="E7" s="19" t="s">
        <v>12</v>
      </c>
      <c r="F7" s="44"/>
      <c r="G7" s="38" t="str">
        <f t="shared" si="0"/>
        <v>Veuillez compléter ce prix</v>
      </c>
    </row>
    <row r="8" spans="1:7" ht="15" customHeight="1">
      <c r="A8" s="14" t="s">
        <v>282</v>
      </c>
      <c r="B8" s="122" t="s">
        <v>437</v>
      </c>
      <c r="C8" s="125" t="s">
        <v>162</v>
      </c>
      <c r="D8" s="123" t="s">
        <v>448</v>
      </c>
      <c r="E8" s="19" t="s">
        <v>12</v>
      </c>
      <c r="F8" s="44"/>
      <c r="G8" s="38" t="str">
        <f t="shared" si="0"/>
        <v>Veuillez compléter ce prix</v>
      </c>
    </row>
    <row r="9" spans="1:7" ht="15" customHeight="1">
      <c r="A9" s="14" t="s">
        <v>283</v>
      </c>
      <c r="B9" s="113" t="s">
        <v>436</v>
      </c>
      <c r="C9" s="128" t="s">
        <v>439</v>
      </c>
      <c r="D9" s="121" t="s">
        <v>449</v>
      </c>
      <c r="E9" s="19" t="s">
        <v>12</v>
      </c>
      <c r="F9" s="44"/>
      <c r="G9" s="38" t="str">
        <f t="shared" si="0"/>
        <v>Veuillez compléter ce prix</v>
      </c>
    </row>
    <row r="10" spans="1:7" ht="15" customHeight="1">
      <c r="A10" s="14" t="s">
        <v>284</v>
      </c>
      <c r="B10" s="113" t="s">
        <v>436</v>
      </c>
      <c r="C10" s="128" t="s">
        <v>440</v>
      </c>
      <c r="D10" s="121" t="s">
        <v>450</v>
      </c>
      <c r="E10" s="19" t="s">
        <v>12</v>
      </c>
      <c r="F10" s="44"/>
      <c r="G10" s="38" t="str">
        <f t="shared" si="0"/>
        <v>Veuillez compléter ce prix</v>
      </c>
    </row>
    <row r="11" spans="1:7" ht="15" customHeight="1">
      <c r="A11" s="14" t="s">
        <v>285</v>
      </c>
      <c r="B11" s="122" t="s">
        <v>436</v>
      </c>
      <c r="C11" s="128" t="s">
        <v>441</v>
      </c>
      <c r="D11" s="121" t="s">
        <v>451</v>
      </c>
      <c r="E11" s="19" t="s">
        <v>12</v>
      </c>
      <c r="F11" s="44"/>
      <c r="G11" s="38" t="str">
        <f t="shared" si="0"/>
        <v>Veuillez compléter ce prix</v>
      </c>
    </row>
    <row r="12" spans="1:7" ht="15" customHeight="1">
      <c r="A12" s="14" t="s">
        <v>286</v>
      </c>
      <c r="B12" s="121" t="s">
        <v>436</v>
      </c>
      <c r="C12" s="128" t="s">
        <v>441</v>
      </c>
      <c r="D12" s="121" t="s">
        <v>452</v>
      </c>
      <c r="E12" s="19" t="s">
        <v>12</v>
      </c>
      <c r="F12" s="44"/>
      <c r="G12" s="38" t="str">
        <f t="shared" si="0"/>
        <v>Veuillez compléter ce prix</v>
      </c>
    </row>
    <row r="13" spans="1:7" ht="15" customHeight="1">
      <c r="A13" s="14" t="s">
        <v>287</v>
      </c>
      <c r="B13" s="122" t="s">
        <v>436</v>
      </c>
      <c r="C13" s="128" t="s">
        <v>441</v>
      </c>
      <c r="D13" s="121" t="s">
        <v>453</v>
      </c>
      <c r="E13" s="19" t="s">
        <v>12</v>
      </c>
      <c r="F13" s="44"/>
      <c r="G13" s="38" t="str">
        <f t="shared" si="0"/>
        <v>Veuillez compléter ce prix</v>
      </c>
    </row>
    <row r="14" spans="1:7" ht="15" customHeight="1">
      <c r="A14" s="14" t="s">
        <v>288</v>
      </c>
      <c r="B14" s="122" t="s">
        <v>436</v>
      </c>
      <c r="C14" s="128" t="s">
        <v>441</v>
      </c>
      <c r="D14" s="121" t="s">
        <v>454</v>
      </c>
      <c r="E14" s="19" t="s">
        <v>12</v>
      </c>
      <c r="F14" s="44"/>
      <c r="G14" s="38" t="str">
        <f t="shared" si="0"/>
        <v>Veuillez compléter ce prix</v>
      </c>
    </row>
    <row r="15" spans="1:7" ht="15" customHeight="1">
      <c r="A15" s="14" t="s">
        <v>289</v>
      </c>
      <c r="B15" s="122" t="s">
        <v>436</v>
      </c>
      <c r="C15" s="128" t="s">
        <v>441</v>
      </c>
      <c r="D15" s="121" t="s">
        <v>455</v>
      </c>
      <c r="E15" s="19" t="s">
        <v>12</v>
      </c>
      <c r="F15" s="44"/>
      <c r="G15" s="38" t="str">
        <f t="shared" si="0"/>
        <v>Veuillez compléter ce prix</v>
      </c>
    </row>
    <row r="16" spans="1:7" ht="15" customHeight="1">
      <c r="A16" s="14" t="s">
        <v>290</v>
      </c>
      <c r="B16" s="122" t="s">
        <v>436</v>
      </c>
      <c r="C16" s="128" t="s">
        <v>441</v>
      </c>
      <c r="D16" s="121" t="s">
        <v>456</v>
      </c>
      <c r="E16" s="19" t="s">
        <v>12</v>
      </c>
      <c r="F16" s="44"/>
      <c r="G16" s="38" t="str">
        <f t="shared" si="0"/>
        <v>Veuillez compléter ce prix</v>
      </c>
    </row>
    <row r="17" spans="1:7" ht="15" customHeight="1">
      <c r="A17" s="14" t="s">
        <v>291</v>
      </c>
      <c r="B17" s="113" t="s">
        <v>436</v>
      </c>
      <c r="C17" s="128" t="s">
        <v>441</v>
      </c>
      <c r="D17" s="113" t="s">
        <v>457</v>
      </c>
      <c r="E17" s="19" t="s">
        <v>12</v>
      </c>
      <c r="F17" s="44"/>
      <c r="G17" s="38" t="str">
        <f t="shared" si="0"/>
        <v>Veuillez compléter ce prix</v>
      </c>
    </row>
    <row r="18" spans="1:7" ht="15" customHeight="1">
      <c r="A18" s="14" t="s">
        <v>292</v>
      </c>
      <c r="B18" s="113" t="s">
        <v>436</v>
      </c>
      <c r="C18" s="128" t="s">
        <v>441</v>
      </c>
      <c r="D18" s="113" t="s">
        <v>458</v>
      </c>
      <c r="E18" s="19" t="s">
        <v>12</v>
      </c>
      <c r="F18" s="44"/>
      <c r="G18" s="38" t="str">
        <f t="shared" si="0"/>
        <v>Veuillez compléter ce prix</v>
      </c>
    </row>
    <row r="19" spans="1:7" ht="15" customHeight="1">
      <c r="A19" s="14" t="s">
        <v>293</v>
      </c>
      <c r="B19" s="113" t="s">
        <v>438</v>
      </c>
      <c r="C19" s="127" t="s">
        <v>441</v>
      </c>
      <c r="D19" s="132" t="s">
        <v>459</v>
      </c>
      <c r="E19" s="19" t="s">
        <v>12</v>
      </c>
      <c r="F19" s="44"/>
      <c r="G19" s="38" t="str">
        <f t="shared" si="0"/>
        <v>Veuillez compléter ce prix</v>
      </c>
    </row>
    <row r="20" spans="1:7" ht="15" customHeight="1">
      <c r="A20" s="14" t="s">
        <v>294</v>
      </c>
      <c r="B20" s="122" t="s">
        <v>438</v>
      </c>
      <c r="C20" s="127" t="s">
        <v>440</v>
      </c>
      <c r="D20" s="121" t="s">
        <v>460</v>
      </c>
      <c r="E20" s="19" t="s">
        <v>12</v>
      </c>
      <c r="F20" s="44"/>
      <c r="G20" s="38" t="str">
        <f t="shared" si="0"/>
        <v>Veuillez compléter ce prix</v>
      </c>
    </row>
    <row r="21" spans="1:7" ht="15" customHeight="1">
      <c r="A21" s="14" t="s">
        <v>295</v>
      </c>
      <c r="B21" s="122" t="s">
        <v>438</v>
      </c>
      <c r="C21" s="127" t="s">
        <v>442</v>
      </c>
      <c r="D21" s="121" t="s">
        <v>461</v>
      </c>
      <c r="E21" s="19" t="s">
        <v>12</v>
      </c>
      <c r="F21" s="44"/>
      <c r="G21" s="38" t="str">
        <f t="shared" si="0"/>
        <v>Veuillez compléter ce prix</v>
      </c>
    </row>
    <row r="22" spans="1:7" ht="15" customHeight="1">
      <c r="A22" s="14" t="s">
        <v>296</v>
      </c>
      <c r="B22" s="122" t="s">
        <v>433</v>
      </c>
      <c r="C22" s="133" t="s">
        <v>171</v>
      </c>
      <c r="D22" s="123"/>
      <c r="E22" s="19" t="s">
        <v>12</v>
      </c>
      <c r="F22" s="44"/>
      <c r="G22" s="38" t="str">
        <f t="shared" si="0"/>
        <v>Veuillez compléter ce prix</v>
      </c>
    </row>
    <row r="23" spans="1:7" ht="15" customHeight="1">
      <c r="A23" s="14" t="s">
        <v>297</v>
      </c>
      <c r="B23" s="122" t="s">
        <v>433</v>
      </c>
      <c r="C23" s="126" t="s">
        <v>172</v>
      </c>
      <c r="D23" s="134"/>
      <c r="E23" s="19" t="s">
        <v>12</v>
      </c>
      <c r="F23" s="44"/>
      <c r="G23" s="38" t="str">
        <f t="shared" si="0"/>
        <v>Veuillez compléter ce prix</v>
      </c>
    </row>
    <row r="24" spans="1:7" ht="15" customHeight="1">
      <c r="A24" s="14" t="s">
        <v>298</v>
      </c>
      <c r="B24" s="122" t="s">
        <v>437</v>
      </c>
      <c r="C24" s="135" t="s">
        <v>76</v>
      </c>
      <c r="D24" s="121" t="s">
        <v>462</v>
      </c>
      <c r="E24" s="19" t="s">
        <v>12</v>
      </c>
      <c r="F24" s="44"/>
      <c r="G24" s="38" t="str">
        <f t="shared" si="0"/>
        <v>Veuillez compléter ce prix</v>
      </c>
    </row>
    <row r="25" spans="1:7" ht="15" customHeight="1">
      <c r="A25" s="14" t="s">
        <v>299</v>
      </c>
      <c r="B25" s="113" t="s">
        <v>436</v>
      </c>
      <c r="C25" s="135" t="s">
        <v>76</v>
      </c>
      <c r="D25" s="128" t="s">
        <v>463</v>
      </c>
      <c r="E25" s="19" t="s">
        <v>12</v>
      </c>
      <c r="F25" s="44"/>
      <c r="G25" s="38" t="str">
        <f t="shared" si="0"/>
        <v>Veuillez compléter ce prix</v>
      </c>
    </row>
    <row r="26" spans="1:7" ht="15" customHeight="1">
      <c r="A26" s="14" t="s">
        <v>300</v>
      </c>
      <c r="B26" s="136" t="s">
        <v>438</v>
      </c>
      <c r="C26" s="130" t="s">
        <v>76</v>
      </c>
      <c r="D26" s="131" t="s">
        <v>464</v>
      </c>
      <c r="E26" s="19" t="s">
        <v>12</v>
      </c>
      <c r="F26" s="44"/>
      <c r="G26" s="38" t="str">
        <f t="shared" si="0"/>
        <v>Veuillez compléter ce prix</v>
      </c>
    </row>
    <row r="27" spans="1:7" ht="15" customHeight="1">
      <c r="A27" s="14" t="s">
        <v>301</v>
      </c>
      <c r="B27" s="113" t="s">
        <v>438</v>
      </c>
      <c r="C27" s="135" t="s">
        <v>76</v>
      </c>
      <c r="D27" s="121" t="s">
        <v>333</v>
      </c>
      <c r="E27" s="19" t="s">
        <v>12</v>
      </c>
      <c r="F27" s="44"/>
      <c r="G27" s="38" t="str">
        <f t="shared" si="0"/>
        <v>Veuillez compléter ce prix</v>
      </c>
    </row>
    <row r="28" spans="1:7" ht="15" customHeight="1">
      <c r="A28" s="14" t="s">
        <v>302</v>
      </c>
      <c r="B28" s="123" t="s">
        <v>435</v>
      </c>
      <c r="C28" s="135" t="s">
        <v>76</v>
      </c>
      <c r="D28" s="121" t="s">
        <v>76</v>
      </c>
      <c r="E28" s="19" t="s">
        <v>12</v>
      </c>
      <c r="F28" s="44"/>
      <c r="G28" s="38" t="str">
        <f t="shared" si="0"/>
        <v>Veuillez compléter ce prix</v>
      </c>
    </row>
    <row r="29" spans="1:7" ht="15" customHeight="1">
      <c r="A29" s="14" t="s">
        <v>303</v>
      </c>
      <c r="B29" s="113" t="s">
        <v>436</v>
      </c>
      <c r="C29" s="135" t="s">
        <v>443</v>
      </c>
      <c r="D29" s="135" t="s">
        <v>465</v>
      </c>
      <c r="E29" s="19" t="s">
        <v>12</v>
      </c>
      <c r="F29" s="44"/>
      <c r="G29" s="38" t="str">
        <f t="shared" si="0"/>
        <v>Veuillez compléter ce prix</v>
      </c>
    </row>
    <row r="30" spans="1:7" ht="15" customHeight="1">
      <c r="A30" s="14" t="s">
        <v>405</v>
      </c>
      <c r="B30" s="113" t="s">
        <v>436</v>
      </c>
      <c r="C30" s="127" t="s">
        <v>444</v>
      </c>
      <c r="D30" s="113" t="s">
        <v>332</v>
      </c>
      <c r="E30" s="19" t="s">
        <v>12</v>
      </c>
      <c r="F30" s="44"/>
      <c r="G30" s="38" t="str">
        <f t="shared" si="0"/>
        <v>Veuillez compléter ce prix</v>
      </c>
    </row>
    <row r="31" spans="1:7" ht="15" customHeight="1">
      <c r="A31" s="14" t="s">
        <v>406</v>
      </c>
      <c r="B31" s="113" t="s">
        <v>436</v>
      </c>
      <c r="C31" s="127" t="s">
        <v>444</v>
      </c>
      <c r="D31" s="113" t="s">
        <v>332</v>
      </c>
      <c r="E31" s="19" t="s">
        <v>12</v>
      </c>
      <c r="F31" s="44"/>
      <c r="G31" s="38" t="str">
        <f t="shared" si="0"/>
        <v>Veuillez compléter ce prix</v>
      </c>
    </row>
    <row r="32" spans="1:7" ht="15" customHeight="1">
      <c r="A32" s="14" t="s">
        <v>407</v>
      </c>
      <c r="B32" s="113" t="s">
        <v>438</v>
      </c>
      <c r="C32" s="127" t="s">
        <v>440</v>
      </c>
      <c r="D32" s="132" t="s">
        <v>329</v>
      </c>
      <c r="E32" s="19" t="s">
        <v>12</v>
      </c>
      <c r="F32" s="44"/>
      <c r="G32" s="38" t="str">
        <f t="shared" si="0"/>
        <v>Veuillez compléter ce prix</v>
      </c>
    </row>
    <row r="33" spans="1:9" ht="15" customHeight="1">
      <c r="A33" s="14" t="s">
        <v>475</v>
      </c>
      <c r="B33" s="113" t="s">
        <v>438</v>
      </c>
      <c r="C33" s="127" t="s">
        <v>442</v>
      </c>
      <c r="D33" s="121" t="s">
        <v>330</v>
      </c>
      <c r="E33" s="19" t="s">
        <v>12</v>
      </c>
      <c r="F33" s="44"/>
      <c r="G33" s="38" t="str">
        <f t="shared" si="0"/>
        <v>Veuillez compléter ce prix</v>
      </c>
    </row>
    <row r="34" spans="1:9" ht="15" customHeight="1">
      <c r="A34" s="14" t="s">
        <v>476</v>
      </c>
      <c r="B34" s="113" t="s">
        <v>438</v>
      </c>
      <c r="C34" s="127" t="s">
        <v>442</v>
      </c>
      <c r="D34" s="113" t="s">
        <v>331</v>
      </c>
      <c r="E34" s="19" t="s">
        <v>12</v>
      </c>
      <c r="F34" s="44"/>
      <c r="G34" s="38" t="str">
        <f t="shared" si="0"/>
        <v>Veuillez compléter ce prix</v>
      </c>
    </row>
    <row r="35" spans="1:9" ht="15" customHeight="1">
      <c r="A35" s="14" t="s">
        <v>477</v>
      </c>
      <c r="B35" s="113" t="s">
        <v>438</v>
      </c>
      <c r="C35" s="127" t="s">
        <v>440</v>
      </c>
      <c r="D35" s="121" t="s">
        <v>466</v>
      </c>
      <c r="E35" s="19" t="s">
        <v>12</v>
      </c>
      <c r="F35" s="44"/>
      <c r="G35" s="38" t="str">
        <f t="shared" si="0"/>
        <v>Veuillez compléter ce prix</v>
      </c>
    </row>
    <row r="36" spans="1:9" ht="15" customHeight="1">
      <c r="A36" s="14" t="s">
        <v>478</v>
      </c>
      <c r="B36" s="113" t="s">
        <v>438</v>
      </c>
      <c r="C36" s="127" t="s">
        <v>440</v>
      </c>
      <c r="D36" s="121" t="s">
        <v>467</v>
      </c>
      <c r="E36" s="19" t="s">
        <v>12</v>
      </c>
      <c r="F36" s="44"/>
      <c r="G36" s="38" t="str">
        <f t="shared" si="0"/>
        <v>Veuillez compléter ce prix</v>
      </c>
    </row>
    <row r="37" spans="1:9" ht="15" customHeight="1">
      <c r="A37" s="14" t="s">
        <v>479</v>
      </c>
      <c r="B37" s="113" t="s">
        <v>438</v>
      </c>
      <c r="C37" s="127" t="s">
        <v>440</v>
      </c>
      <c r="D37" s="121" t="s">
        <v>468</v>
      </c>
      <c r="E37" s="19" t="s">
        <v>12</v>
      </c>
      <c r="F37" s="44"/>
      <c r="G37" s="38" t="str">
        <f t="shared" si="0"/>
        <v>Veuillez compléter ce prix</v>
      </c>
    </row>
    <row r="38" spans="1:9" ht="15" customHeight="1">
      <c r="A38" s="14" t="s">
        <v>480</v>
      </c>
      <c r="B38" s="113" t="s">
        <v>438</v>
      </c>
      <c r="C38" s="127" t="s">
        <v>442</v>
      </c>
      <c r="D38" s="121" t="s">
        <v>469</v>
      </c>
      <c r="E38" s="19" t="s">
        <v>12</v>
      </c>
      <c r="F38" s="44"/>
      <c r="G38" s="38" t="str">
        <f t="shared" si="0"/>
        <v>Veuillez compléter ce prix</v>
      </c>
    </row>
    <row r="39" spans="1:9" ht="15" customHeight="1">
      <c r="A39" s="14" t="s">
        <v>481</v>
      </c>
      <c r="B39" s="113" t="s">
        <v>436</v>
      </c>
      <c r="C39" s="127" t="s">
        <v>173</v>
      </c>
      <c r="D39" s="121" t="s">
        <v>334</v>
      </c>
      <c r="E39" s="19" t="s">
        <v>12</v>
      </c>
      <c r="F39" s="44"/>
      <c r="G39" s="38" t="str">
        <f t="shared" si="0"/>
        <v>Veuillez compléter ce prix</v>
      </c>
    </row>
    <row r="40" spans="1:9" ht="15" customHeight="1">
      <c r="A40" s="14" t="s">
        <v>482</v>
      </c>
      <c r="B40" s="137" t="s">
        <v>437</v>
      </c>
      <c r="C40" s="138" t="s">
        <v>173</v>
      </c>
      <c r="D40" s="139" t="s">
        <v>470</v>
      </c>
      <c r="E40" s="19" t="s">
        <v>12</v>
      </c>
      <c r="F40" s="44"/>
      <c r="G40" s="38" t="str">
        <f t="shared" si="0"/>
        <v>Veuillez compléter ce prix</v>
      </c>
    </row>
    <row r="41" spans="1:9" ht="15" customHeight="1">
      <c r="A41" s="14" t="s">
        <v>483</v>
      </c>
      <c r="B41" s="122" t="s">
        <v>438</v>
      </c>
      <c r="C41" s="127" t="s">
        <v>445</v>
      </c>
      <c r="D41" s="123" t="s">
        <v>328</v>
      </c>
      <c r="E41" s="19" t="s">
        <v>12</v>
      </c>
      <c r="F41" s="44"/>
      <c r="G41" s="38" t="str">
        <f t="shared" si="0"/>
        <v>Veuillez compléter ce prix</v>
      </c>
    </row>
    <row r="42" spans="1:9" ht="15" customHeight="1">
      <c r="A42" s="14" t="s">
        <v>484</v>
      </c>
      <c r="B42" s="122" t="s">
        <v>436</v>
      </c>
      <c r="C42" s="128" t="s">
        <v>446</v>
      </c>
      <c r="D42" s="123" t="s">
        <v>471</v>
      </c>
      <c r="E42" s="19" t="s">
        <v>12</v>
      </c>
      <c r="F42" s="44"/>
      <c r="G42" s="38" t="str">
        <f t="shared" si="0"/>
        <v>Veuillez compléter ce prix</v>
      </c>
    </row>
    <row r="43" spans="1:9" ht="15" customHeight="1">
      <c r="A43" s="14" t="s">
        <v>485</v>
      </c>
      <c r="B43" s="122" t="s">
        <v>436</v>
      </c>
      <c r="C43" s="128" t="s">
        <v>446</v>
      </c>
      <c r="D43" s="121" t="s">
        <v>472</v>
      </c>
      <c r="E43" s="19" t="s">
        <v>12</v>
      </c>
      <c r="F43" s="44"/>
      <c r="G43" s="38" t="str">
        <f t="shared" si="0"/>
        <v>Veuillez compléter ce prix</v>
      </c>
    </row>
    <row r="44" spans="1:9" ht="15" customHeight="1">
      <c r="A44" s="14" t="s">
        <v>486</v>
      </c>
      <c r="B44" s="122" t="s">
        <v>436</v>
      </c>
      <c r="C44" s="128" t="s">
        <v>446</v>
      </c>
      <c r="D44" s="121" t="s">
        <v>473</v>
      </c>
      <c r="E44" s="19" t="s">
        <v>12</v>
      </c>
      <c r="F44" s="44"/>
      <c r="G44" s="38" t="str">
        <f t="shared" si="0"/>
        <v>Veuillez compléter ce prix</v>
      </c>
    </row>
    <row r="45" spans="1:9" ht="15" customHeight="1" thickBot="1">
      <c r="A45" s="46" t="s">
        <v>487</v>
      </c>
      <c r="B45" s="124" t="s">
        <v>436</v>
      </c>
      <c r="C45" s="129" t="s">
        <v>446</v>
      </c>
      <c r="D45" s="144" t="s">
        <v>474</v>
      </c>
      <c r="E45" s="25" t="s">
        <v>12</v>
      </c>
      <c r="F45" s="48"/>
      <c r="G45" s="38" t="str">
        <f t="shared" si="0"/>
        <v>Veuillez compléter ce prix</v>
      </c>
    </row>
    <row r="46" spans="1:9" ht="15" customHeight="1" thickBot="1">
      <c r="A46" s="226" t="s">
        <v>417</v>
      </c>
      <c r="B46" s="227"/>
      <c r="C46" s="227"/>
      <c r="D46" s="227"/>
      <c r="E46" s="227"/>
      <c r="F46" s="71">
        <f>SUM(F6:F45)</f>
        <v>0</v>
      </c>
      <c r="I46" s="38"/>
    </row>
    <row r="47" spans="1:9" ht="15" customHeight="1" thickBot="1">
      <c r="A47" s="100"/>
      <c r="B47" s="101"/>
      <c r="C47" s="101"/>
      <c r="D47" s="101"/>
    </row>
    <row r="48" spans="1:9" ht="15.75" customHeight="1" thickBot="1">
      <c r="A48" s="204" t="s">
        <v>420</v>
      </c>
      <c r="B48" s="205"/>
      <c r="C48" s="205"/>
      <c r="D48" s="205"/>
    </row>
    <row r="49" spans="1:9" ht="15" customHeight="1" thickBot="1">
      <c r="A49" s="39" t="s">
        <v>0</v>
      </c>
      <c r="B49" s="114" t="s">
        <v>319</v>
      </c>
      <c r="C49" s="5" t="s">
        <v>6</v>
      </c>
      <c r="D49" s="33" t="s">
        <v>304</v>
      </c>
    </row>
    <row r="50" spans="1:9" ht="15" customHeight="1">
      <c r="A50" s="7" t="s">
        <v>490</v>
      </c>
      <c r="B50" s="115" t="s">
        <v>316</v>
      </c>
      <c r="C50" s="49" t="s">
        <v>12</v>
      </c>
      <c r="D50" s="50"/>
      <c r="G50" s="38" t="str">
        <f>IF(D50="","Veuillez compléter ce prix","")</f>
        <v>Veuillez compléter ce prix</v>
      </c>
    </row>
    <row r="51" spans="1:9" ht="15" customHeight="1" thickBot="1">
      <c r="A51" s="46" t="s">
        <v>491</v>
      </c>
      <c r="B51" s="116" t="s">
        <v>317</v>
      </c>
      <c r="C51" s="31" t="s">
        <v>12</v>
      </c>
      <c r="D51" s="32"/>
      <c r="G51" s="38" t="str">
        <f>IF(D51="","Veuillez compléter ce prix","")</f>
        <v>Veuillez compléter ce prix</v>
      </c>
    </row>
    <row r="52" spans="1:9" s="72" customFormat="1" ht="15.75" customHeight="1" thickBot="1">
      <c r="A52" s="228" t="s">
        <v>418</v>
      </c>
      <c r="B52" s="229"/>
      <c r="C52" s="229"/>
      <c r="D52" s="71">
        <f>SUM(D50:D51)</f>
        <v>0</v>
      </c>
    </row>
    <row r="53" spans="1:9" ht="15.75" thickBot="1">
      <c r="E53" s="38"/>
    </row>
    <row r="54" spans="1:9" ht="15" customHeight="1" thickBot="1">
      <c r="A54" s="204" t="s">
        <v>426</v>
      </c>
      <c r="B54" s="205"/>
      <c r="C54" s="205"/>
      <c r="D54" s="205"/>
      <c r="E54" s="38"/>
      <c r="I54" s="38"/>
    </row>
    <row r="55" spans="1:9" ht="15" customHeight="1" thickBot="1">
      <c r="A55" s="3" t="s">
        <v>0</v>
      </c>
      <c r="B55" s="114" t="s">
        <v>319</v>
      </c>
      <c r="C55" s="5" t="s">
        <v>6</v>
      </c>
      <c r="D55" s="33" t="s">
        <v>304</v>
      </c>
      <c r="E55" s="38" t="str">
        <f>IF(D55="","Veuillez compléter ce prix","")</f>
        <v/>
      </c>
    </row>
    <row r="56" spans="1:9" ht="30">
      <c r="A56" s="14" t="s">
        <v>492</v>
      </c>
      <c r="B56" s="117" t="s">
        <v>499</v>
      </c>
      <c r="C56" s="34">
        <v>1</v>
      </c>
      <c r="D56" s="35"/>
      <c r="G56" s="38" t="str">
        <f>IF(D56="","Veuillez compléter ce prix","")</f>
        <v>Veuillez compléter ce prix</v>
      </c>
    </row>
    <row r="57" spans="1:9" ht="15" customHeight="1">
      <c r="A57" s="14" t="s">
        <v>493</v>
      </c>
      <c r="B57" s="118" t="s">
        <v>320</v>
      </c>
      <c r="C57" s="34" t="s">
        <v>321</v>
      </c>
      <c r="D57" s="35"/>
      <c r="G57" s="38" t="str">
        <f>IF(D57="","Veuillez compléter ce prix","")</f>
        <v>Veuillez compléter ce prix</v>
      </c>
    </row>
    <row r="58" spans="1:9" ht="15" customHeight="1" thickBot="1">
      <c r="A58" s="75" t="s">
        <v>494</v>
      </c>
      <c r="B58" s="119" t="s">
        <v>339</v>
      </c>
      <c r="C58" s="76" t="s">
        <v>340</v>
      </c>
      <c r="D58" s="35"/>
      <c r="G58" s="38" t="str">
        <f>IF(D58="","Veuillez compléter ce prix","")</f>
        <v>Veuillez compléter ce prix</v>
      </c>
    </row>
    <row r="59" spans="1:9" s="74" customFormat="1" ht="15.75" customHeight="1" thickBot="1">
      <c r="A59" s="201" t="s">
        <v>419</v>
      </c>
      <c r="B59" s="202"/>
      <c r="C59" s="202"/>
      <c r="D59" s="73">
        <f>SUM(D56:D58)</f>
        <v>0</v>
      </c>
      <c r="E59" s="1"/>
      <c r="F59" s="1"/>
      <c r="G59" s="1"/>
    </row>
  </sheetData>
  <mergeCells count="8">
    <mergeCell ref="A59:C59"/>
    <mergeCell ref="A4:F4"/>
    <mergeCell ref="A46:E46"/>
    <mergeCell ref="B2:F2"/>
    <mergeCell ref="A1:F1"/>
    <mergeCell ref="A48:D48"/>
    <mergeCell ref="A52:C52"/>
    <mergeCell ref="A54:D5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G16" sqref="G16"/>
    </sheetView>
  </sheetViews>
  <sheetFormatPr baseColWidth="10" defaultColWidth="11.42578125" defaultRowHeight="15"/>
  <cols>
    <col min="1" max="1" width="11.42578125" style="1"/>
    <col min="2" max="2" width="20.140625" style="1" customWidth="1"/>
    <col min="3" max="4" width="11.42578125" style="1"/>
    <col min="5" max="5" width="22.42578125" style="1" customWidth="1"/>
    <col min="6" max="6" width="29.5703125" style="1" customWidth="1"/>
    <col min="7" max="7" width="18.85546875" style="1" customWidth="1"/>
    <col min="8" max="8" width="18.42578125" style="1" bestFit="1" customWidth="1"/>
    <col min="9" max="9" width="27.28515625" style="1" bestFit="1" customWidth="1"/>
    <col min="10" max="10" width="31.140625" style="1" bestFit="1" customWidth="1"/>
    <col min="11" max="16384" width="11.42578125" style="1"/>
  </cols>
  <sheetData>
    <row r="1" spans="1:10" ht="36" customHeight="1" thickBot="1">
      <c r="A1" s="236" t="s">
        <v>427</v>
      </c>
      <c r="B1" s="237"/>
      <c r="C1" s="237"/>
      <c r="D1" s="237"/>
      <c r="E1" s="237"/>
      <c r="F1" s="237"/>
      <c r="G1" s="237"/>
      <c r="H1" s="237"/>
      <c r="I1" s="237"/>
    </row>
    <row r="2" spans="1:10" ht="15.75" thickBot="1">
      <c r="A2" s="105" t="s">
        <v>0</v>
      </c>
      <c r="B2" s="230" t="s">
        <v>428</v>
      </c>
      <c r="C2" s="231"/>
      <c r="D2" s="231"/>
      <c r="E2" s="232"/>
      <c r="F2" s="106" t="s">
        <v>6</v>
      </c>
      <c r="G2" s="107" t="s">
        <v>429</v>
      </c>
      <c r="H2" s="108" t="s">
        <v>430</v>
      </c>
      <c r="I2" s="108" t="s">
        <v>431</v>
      </c>
    </row>
    <row r="3" spans="1:10">
      <c r="A3" s="14" t="s">
        <v>495</v>
      </c>
      <c r="B3" s="207" t="s">
        <v>335</v>
      </c>
      <c r="C3" s="207"/>
      <c r="D3" s="207"/>
      <c r="E3" s="207"/>
      <c r="F3" s="34">
        <v>1</v>
      </c>
      <c r="G3" s="103"/>
      <c r="H3" s="43">
        <v>1</v>
      </c>
      <c r="I3" s="104">
        <f>G3*H3</f>
        <v>0</v>
      </c>
      <c r="J3" s="38" t="str">
        <f>IF(G3="","Veuillez compléter ce prix","")</f>
        <v>Veuillez compléter ce prix</v>
      </c>
    </row>
    <row r="4" spans="1:10" ht="28.5" customHeight="1">
      <c r="A4" s="14" t="s">
        <v>496</v>
      </c>
      <c r="B4" s="238" t="s">
        <v>500</v>
      </c>
      <c r="C4" s="239"/>
      <c r="D4" s="239"/>
      <c r="E4" s="240"/>
      <c r="F4" s="34" t="s">
        <v>322</v>
      </c>
      <c r="G4" s="103"/>
      <c r="H4" s="43">
        <v>5</v>
      </c>
      <c r="I4" s="104">
        <f t="shared" ref="I4:I5" si="0">G4*H4</f>
        <v>0</v>
      </c>
      <c r="J4" s="38" t="str">
        <f>IF(G4="","Veuillez compléter ce prix","")</f>
        <v>Veuillez compléter ce prix</v>
      </c>
    </row>
    <row r="5" spans="1:10" ht="32.25" customHeight="1">
      <c r="A5" s="14" t="s">
        <v>497</v>
      </c>
      <c r="B5" s="238" t="s">
        <v>502</v>
      </c>
      <c r="C5" s="239"/>
      <c r="D5" s="239"/>
      <c r="E5" s="240"/>
      <c r="F5" s="34" t="s">
        <v>322</v>
      </c>
      <c r="G5" s="103"/>
      <c r="H5" s="43">
        <v>1</v>
      </c>
      <c r="I5" s="104">
        <f t="shared" si="0"/>
        <v>0</v>
      </c>
      <c r="J5" s="38" t="str">
        <f>IF(G5="","Veuillez compléter ce prix","")</f>
        <v>Veuillez compléter ce prix</v>
      </c>
    </row>
    <row r="6" spans="1:10" ht="39.75" customHeight="1">
      <c r="A6" s="14" t="s">
        <v>498</v>
      </c>
      <c r="B6" s="241" t="s">
        <v>503</v>
      </c>
      <c r="C6" s="242"/>
      <c r="D6" s="242"/>
      <c r="E6" s="243"/>
      <c r="F6" s="170" t="s">
        <v>501</v>
      </c>
      <c r="G6" s="174"/>
      <c r="H6" s="102"/>
      <c r="I6" s="109"/>
      <c r="J6" s="38" t="str">
        <f>IF(G6="","Veuillez compléter ce coefficient","")</f>
        <v>Veuillez compléter ce coefficient</v>
      </c>
    </row>
    <row r="7" spans="1:10" ht="15.75" thickBot="1">
      <c r="B7" s="244" t="s">
        <v>514</v>
      </c>
      <c r="C7" s="245"/>
      <c r="D7" s="245"/>
      <c r="E7" s="245"/>
      <c r="G7" s="172">
        <v>3000</v>
      </c>
      <c r="H7" s="173">
        <v>1</v>
      </c>
      <c r="I7" s="171">
        <f>G6*G7</f>
        <v>0</v>
      </c>
    </row>
    <row r="8" spans="1:10" ht="15.75" thickBot="1">
      <c r="A8" s="233" t="s">
        <v>361</v>
      </c>
      <c r="B8" s="234"/>
      <c r="C8" s="234"/>
      <c r="D8" s="234"/>
      <c r="E8" s="234"/>
      <c r="F8" s="234"/>
      <c r="G8" s="234"/>
      <c r="H8" s="235"/>
      <c r="I8" s="97">
        <f>SUM(I3:I7)</f>
        <v>0</v>
      </c>
    </row>
  </sheetData>
  <mergeCells count="8">
    <mergeCell ref="B2:E2"/>
    <mergeCell ref="A8:H8"/>
    <mergeCell ref="A1:I1"/>
    <mergeCell ref="B5:E5"/>
    <mergeCell ref="B6:E6"/>
    <mergeCell ref="B4:E4"/>
    <mergeCell ref="B3:E3"/>
    <mergeCell ref="B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ENTETE</vt:lpstr>
      <vt:lpstr>DQE</vt:lpstr>
      <vt:lpstr>BPU DGA-TT</vt:lpstr>
      <vt:lpstr>BPU BA 702</vt:lpstr>
      <vt:lpstr>BPU EPMu</vt:lpstr>
      <vt:lpstr>BPU Henrichemont</vt:lpstr>
      <vt:lpstr>BPU EMB</vt:lpstr>
      <vt:lpstr>BPU ROSNAY</vt:lpstr>
      <vt:lpstr>BPU correctif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MORICE Ludovic SGT</dc:creator>
  <cp:lastModifiedBy>PICHARD Sylvain TSEF 1CL</cp:lastModifiedBy>
  <cp:lastPrinted>2022-02-07T15:02:53Z</cp:lastPrinted>
  <dcterms:created xsi:type="dcterms:W3CDTF">2021-04-14T09:03:56Z</dcterms:created>
  <dcterms:modified xsi:type="dcterms:W3CDTF">2025-09-12T12:48:25Z</dcterms:modified>
</cp:coreProperties>
</file>